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315" windowHeight="82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<sst xmlns="http://schemas.openxmlformats.org/spreadsheetml/2006/main" count="144" uniqueCount="98">
  <si>
    <t>Załącznik Nr 2 do sprawozdania z realizacji</t>
  </si>
  <si>
    <t>Lp</t>
  </si>
  <si>
    <t>Dział</t>
  </si>
  <si>
    <t>Rozdz</t>
  </si>
  <si>
    <t>Nazwa</t>
  </si>
  <si>
    <t>Plan</t>
  </si>
  <si>
    <t>Wykonanie</t>
  </si>
  <si>
    <t>%</t>
  </si>
  <si>
    <t>Wydatki bieżące</t>
  </si>
  <si>
    <t>Majątkowe</t>
  </si>
  <si>
    <t>W tym</t>
  </si>
  <si>
    <t>Obsługa długu</t>
  </si>
  <si>
    <t>Wyk</t>
  </si>
  <si>
    <t>I.</t>
  </si>
  <si>
    <t>Wydatki na zadania własne</t>
  </si>
  <si>
    <t>Rolnictwo i łowiectwo</t>
  </si>
  <si>
    <t>Pozostała działalność</t>
  </si>
  <si>
    <t>Transport i łączność</t>
  </si>
  <si>
    <t>Usuwanie skutków klęsk żywiołowych</t>
  </si>
  <si>
    <t>Gospodarka mieszkaniowa</t>
  </si>
  <si>
    <t>Gospodarka gruntami i nieruchomościami</t>
  </si>
  <si>
    <t>Działalność usługowa</t>
  </si>
  <si>
    <t>Plany zagospodarowania przestrzennego</t>
  </si>
  <si>
    <t>Opracowania geodezyjne i kartograficzne</t>
  </si>
  <si>
    <t>Cmentarze</t>
  </si>
  <si>
    <t>Administracja publiczna</t>
  </si>
  <si>
    <t>Promocja jednostki samorządu terytorialnego</t>
  </si>
  <si>
    <t>Bezpieczeństwo publiczne i ochrona przeciwpożarowa</t>
  </si>
  <si>
    <t>Obrona cywilna</t>
  </si>
  <si>
    <t>Zarządzanie kryzysowe</t>
  </si>
  <si>
    <t>Pobór podatków, opłat i niepodatkowych należności budżetowych</t>
  </si>
  <si>
    <t>Obsługa długu publicznego</t>
  </si>
  <si>
    <t>Obsługa papierów wartościowych, kredytów, pożyczek jednostek samorządu terytorialnego</t>
  </si>
  <si>
    <t>Oświata i wychowanie</t>
  </si>
  <si>
    <t>Szkoły podstawowe</t>
  </si>
  <si>
    <t>Oddziały przedszkolne w szkołach podstawowych</t>
  </si>
  <si>
    <t>Przedszkola</t>
  </si>
  <si>
    <t>Gimnazja</t>
  </si>
  <si>
    <t>Dowożenie uczniów do szkół</t>
  </si>
  <si>
    <t>Dokształcanie i doskonalenie nauczycieli</t>
  </si>
  <si>
    <t>Ochrona zdrowia</t>
  </si>
  <si>
    <t>Zwalczanie narkomani</t>
  </si>
  <si>
    <t>Przeciwdziałanie alkoholizmowi</t>
  </si>
  <si>
    <t>Pomoc społeczna</t>
  </si>
  <si>
    <t>Domy pomocy społecznej</t>
  </si>
  <si>
    <t>Dodatki mieszkaniowe</t>
  </si>
  <si>
    <t>Ośrodki Pomocy Społecznej</t>
  </si>
  <si>
    <t xml:space="preserve">Edukacyjna opieka społeczna </t>
  </si>
  <si>
    <t>Świetlice szkolne</t>
  </si>
  <si>
    <t>Pomoc materialna dla uczniów</t>
  </si>
  <si>
    <t>Gospodarka  komunalna  i ochrona środowiska</t>
  </si>
  <si>
    <t>Gospodarka odpadami</t>
  </si>
  <si>
    <t>Oświetlenie ulic i placów i dróg</t>
  </si>
  <si>
    <t>Kultura i ochrona dziedzictwa narodowego</t>
  </si>
  <si>
    <t>Domy i ośrodki kultury, kluby</t>
  </si>
  <si>
    <t>Biblioteki</t>
  </si>
  <si>
    <t>Kultura fizyczna i sport</t>
  </si>
  <si>
    <t>II.</t>
  </si>
  <si>
    <t>Wydatki na zadania z zakresu adm. rządowej i innych zadań zleconych ustawami</t>
  </si>
  <si>
    <t>Urzędy wojewódzkie</t>
  </si>
  <si>
    <t>Urzędy naczelnych organów władzy państwowej, kontroli i ochrony prawa oraz sądownictwa</t>
  </si>
  <si>
    <t xml:space="preserve">Urzędy naczelnych organów władzy państwowej,  kontroli i ochrony prawa </t>
  </si>
  <si>
    <t>III.</t>
  </si>
  <si>
    <t>Wydatki realizowane na podstawie porozumień (umów) z innymi jst</t>
  </si>
  <si>
    <t>Drogi publiczne powiatowe</t>
  </si>
  <si>
    <t>Ogółem</t>
  </si>
  <si>
    <t>Zadania w zakresie kultury fizycznej i sportu</t>
  </si>
  <si>
    <t>Pozostałe zadania z zakresu kultury</t>
  </si>
  <si>
    <t>Świadczenia rodzinne, świadczenia z funduszu alimentacyjnego oraz składki na ubezpieczenia emerytalne i rentowe z ubezpieczenia społecznego</t>
  </si>
  <si>
    <t>Świadczenia rodzinne, świadczenia z funduszu alimentacyjnego  oraz składki za ubezpieczenia emerytalne i rentowe z ubezpieczenia społecznego</t>
  </si>
  <si>
    <t>Drogi wewnętrzne</t>
  </si>
  <si>
    <t>budżetu Gminy Pacanów za I półrocze 2010</t>
  </si>
  <si>
    <t xml:space="preserve">  Wydatki budżetu za I półrocze 2010 według działów i rozdziałów klasyfikacji budżetowej</t>
  </si>
  <si>
    <t>Wydatki jednostek budżetowych</t>
  </si>
  <si>
    <t>Wynagrodzenia i składki od nich naliczane</t>
  </si>
  <si>
    <t>Dotacje na zadania bieżące</t>
  </si>
  <si>
    <t>Wydatki związane z realizacją ich statutowych zadań</t>
  </si>
  <si>
    <t>Świadczenia na rzecz osób fizycznych</t>
  </si>
  <si>
    <t>Komendy powiatowe Państwowej Straży Pożarnej</t>
  </si>
  <si>
    <t>Wybory Prezydenta Rzeczpospolitej Polskiej</t>
  </si>
  <si>
    <t>Zasiłki stałe</t>
  </si>
  <si>
    <t>Ochrona powietrza atmosferycznego i klimatu</t>
  </si>
  <si>
    <t>Wpływy i wydatki związane z gromadzeniem środków z opłat i kar za korzystanie ze środowiska</t>
  </si>
  <si>
    <t>Izby rolnicze</t>
  </si>
  <si>
    <t>Drogi publiczne gminne</t>
  </si>
  <si>
    <t>Rady gmin (miast i miast na prawach powiatu)</t>
  </si>
  <si>
    <t>Urzędy gmin (miast i miast na prawach powiatu)</t>
  </si>
  <si>
    <t>Komendy wojewódzkie Policji</t>
  </si>
  <si>
    <t>Ochotnicze straże pożarne</t>
  </si>
  <si>
    <t xml:space="preserve">Dochody od osób prawnych od osób fizycznych i innych jednostek nieposiadających osobowości prawnej oraz wydatki związane z ich poborem  </t>
  </si>
  <si>
    <t>Składki na ubezpieczenie zdrowotne opłacane za osoby pobierające niekture świdczenia  z pomocy społecznej, niekture świadczenia rodzinne oraz za osoby uczestniczące w zajęciach w centrum integracji społecznej</t>
  </si>
  <si>
    <t>Zasiłki i pomoc w naturze oraz składki na ubezpieczenie emerytalne i rentowe</t>
  </si>
  <si>
    <t>Usługi opiekuńcze i specjalistyczne usługi opiekuńcze</t>
  </si>
  <si>
    <t>Infrastruktura wodociągowa i sanitacyjna wsi</t>
  </si>
  <si>
    <t>O10</t>
  </si>
  <si>
    <t>O1010</t>
  </si>
  <si>
    <t>O1030</t>
  </si>
  <si>
    <t>O1095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</si>
</sst>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0"/>
    <numFmt numFmtId="170" formatCode="0.000"/>
    <numFmt numFmtId="171" formatCode="0.0000000"/>
    <numFmt numFmtId="172" formatCode="0.000000"/>
    <numFmt numFmtId="173" formatCode="0.00000"/>
    <numFmt numFmtId="174" formatCode="[$-415]d\ mmmm\ yyyy"/>
  </numFmts>
  <fonts count="39"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1"/>
  <sheetViews>
    <sheetView tabSelected="1" workbookViewId="0" topLeftCell="A1">
      <pane xSplit="7" ySplit="13" topLeftCell="H92" activePane="bottomRight" state="frozen"/>
      <selection pane="topLeft" activeCell="A1" sqref="A1"/>
      <selection pane="topRight" activeCell="H1" sqref="H1"/>
      <selection pane="bottomLeft" activeCell="A14" sqref="A14"/>
      <selection pane="bottomRight" activeCell="C99" sqref="C99"/>
    </sheetView>
  </sheetViews>
  <sheetFormatPr defaultColWidth="9.140625" defaultRowHeight="12.75"/>
  <cols>
    <col min="1" max="1" width="2.421875" style="0" customWidth="1"/>
    <col min="2" max="2" width="5.7109375" style="0" customWidth="1"/>
    <col min="3" max="3" width="24.421875" style="0" customWidth="1"/>
    <col min="4" max="4" width="9.7109375" style="0" customWidth="1"/>
    <col min="5" max="5" width="9.8515625" style="0" customWidth="1"/>
    <col min="6" max="6" width="5.8515625" style="0" customWidth="1"/>
    <col min="7" max="7" width="9.7109375" style="0" customWidth="1"/>
    <col min="8" max="8" width="9.140625" style="0" customWidth="1"/>
    <col min="9" max="9" width="5.7109375" style="0" customWidth="1"/>
    <col min="10" max="10" width="9.8515625" style="0" customWidth="1"/>
    <col min="11" max="11" width="9.28125" style="0" customWidth="1"/>
    <col min="12" max="12" width="5.7109375" style="0" customWidth="1"/>
    <col min="13" max="13" width="9.00390625" style="0" customWidth="1"/>
    <col min="14" max="14" width="9.140625" style="0" customWidth="1"/>
    <col min="15" max="15" width="5.7109375" style="0" customWidth="1"/>
    <col min="16" max="16" width="9.140625" style="0" customWidth="1"/>
    <col min="17" max="17" width="9.421875" style="0" customWidth="1"/>
    <col min="18" max="18" width="5.421875" style="0" customWidth="1"/>
    <col min="19" max="19" width="8.28125" style="0" customWidth="1"/>
    <col min="20" max="20" width="8.7109375" style="0" customWidth="1"/>
    <col min="21" max="21" width="5.421875" style="0" customWidth="1"/>
    <col min="22" max="22" width="8.8515625" style="0" customWidth="1"/>
    <col min="23" max="23" width="9.140625" style="0" customWidth="1"/>
    <col min="24" max="24" width="5.57421875" style="0" customWidth="1"/>
    <col min="25" max="25" width="8.28125" style="0" customWidth="1"/>
    <col min="26" max="26" width="7.7109375" style="0" customWidth="1"/>
    <col min="27" max="27" width="4.8515625" style="0" customWidth="1"/>
    <col min="28" max="28" width="9.140625" style="0" customWidth="1"/>
    <col min="29" max="29" width="8.8515625" style="0" customWidth="1"/>
    <col min="30" max="30" width="5.57421875" style="0" customWidth="1"/>
  </cols>
  <sheetData>
    <row r="1" ht="12.75">
      <c r="A1" s="3"/>
    </row>
    <row r="2" ht="12.75">
      <c r="A2" s="3"/>
    </row>
    <row r="3" spans="1:28" ht="15.75">
      <c r="A3" s="3"/>
      <c r="L3" s="2"/>
      <c r="AB3" s="2" t="s">
        <v>0</v>
      </c>
    </row>
    <row r="4" spans="1:28" ht="15.75">
      <c r="A4" s="2"/>
      <c r="L4" s="2"/>
      <c r="AB4" s="2" t="s">
        <v>71</v>
      </c>
    </row>
    <row r="5" ht="15.75">
      <c r="A5" s="1" t="s">
        <v>72</v>
      </c>
    </row>
    <row r="6" ht="15.75">
      <c r="A6" s="1"/>
    </row>
    <row r="7" spans="1:30" ht="22.5">
      <c r="A7" s="7" t="s">
        <v>1</v>
      </c>
      <c r="B7" s="7" t="s">
        <v>2</v>
      </c>
      <c r="C7" s="21" t="s">
        <v>4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8"/>
    </row>
    <row r="8" spans="1:30" ht="16.5" customHeight="1">
      <c r="A8" s="21"/>
      <c r="B8" s="29" t="s">
        <v>3</v>
      </c>
      <c r="C8" s="21"/>
      <c r="D8" s="21" t="s">
        <v>5</v>
      </c>
      <c r="E8" s="21" t="s">
        <v>6</v>
      </c>
      <c r="F8" s="21" t="s">
        <v>7</v>
      </c>
      <c r="G8" s="22" t="s">
        <v>8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21" t="s">
        <v>9</v>
      </c>
      <c r="AC8" s="21"/>
      <c r="AD8" s="8"/>
    </row>
    <row r="9" spans="1:30" ht="15.75">
      <c r="A9" s="21"/>
      <c r="B9" s="30"/>
      <c r="C9" s="21"/>
      <c r="D9" s="21"/>
      <c r="E9" s="21"/>
      <c r="F9" s="21"/>
      <c r="G9" s="26" t="s">
        <v>5</v>
      </c>
      <c r="H9" s="26" t="s">
        <v>6</v>
      </c>
      <c r="I9" s="26" t="s">
        <v>7</v>
      </c>
      <c r="J9" s="22" t="s">
        <v>10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4"/>
      <c r="AB9" s="21"/>
      <c r="AC9" s="21"/>
      <c r="AD9" s="8"/>
    </row>
    <row r="10" spans="1:30" ht="15.75" customHeight="1">
      <c r="A10" s="21"/>
      <c r="B10" s="30"/>
      <c r="C10" s="21"/>
      <c r="D10" s="21"/>
      <c r="E10" s="21"/>
      <c r="F10" s="21"/>
      <c r="G10" s="27"/>
      <c r="H10" s="27"/>
      <c r="I10" s="27"/>
      <c r="J10" s="32" t="s">
        <v>73</v>
      </c>
      <c r="K10" s="33"/>
      <c r="L10" s="33"/>
      <c r="M10" s="33"/>
      <c r="N10" s="33"/>
      <c r="O10" s="33"/>
      <c r="P10" s="33"/>
      <c r="Q10" s="33"/>
      <c r="R10" s="33"/>
      <c r="S10" s="25" t="s">
        <v>75</v>
      </c>
      <c r="T10" s="25"/>
      <c r="U10" s="25"/>
      <c r="V10" s="25" t="s">
        <v>77</v>
      </c>
      <c r="W10" s="25"/>
      <c r="X10" s="25"/>
      <c r="Y10" s="25" t="s">
        <v>11</v>
      </c>
      <c r="Z10" s="25"/>
      <c r="AA10" s="25"/>
      <c r="AB10" s="13"/>
      <c r="AC10" s="14"/>
      <c r="AD10" s="18"/>
    </row>
    <row r="11" spans="1:30" ht="31.5" customHeight="1">
      <c r="A11" s="21"/>
      <c r="B11" s="30"/>
      <c r="C11" s="21"/>
      <c r="D11" s="21"/>
      <c r="E11" s="21"/>
      <c r="F11" s="21"/>
      <c r="G11" s="27"/>
      <c r="H11" s="27"/>
      <c r="I11" s="27"/>
      <c r="J11" s="19"/>
      <c r="K11" s="20"/>
      <c r="L11" s="20"/>
      <c r="M11" s="22" t="s">
        <v>74</v>
      </c>
      <c r="N11" s="23"/>
      <c r="O11" s="24"/>
      <c r="P11" s="22" t="s">
        <v>76</v>
      </c>
      <c r="Q11" s="23"/>
      <c r="R11" s="24"/>
      <c r="S11" s="25"/>
      <c r="T11" s="25"/>
      <c r="U11" s="25"/>
      <c r="V11" s="25"/>
      <c r="W11" s="25"/>
      <c r="X11" s="25"/>
      <c r="Y11" s="25"/>
      <c r="Z11" s="25"/>
      <c r="AA11" s="25"/>
      <c r="AB11" s="13"/>
      <c r="AC11" s="14"/>
      <c r="AD11" s="15"/>
    </row>
    <row r="12" spans="1:30" ht="12.75">
      <c r="A12" s="21"/>
      <c r="B12" s="31"/>
      <c r="C12" s="21"/>
      <c r="D12" s="21"/>
      <c r="E12" s="21"/>
      <c r="F12" s="21"/>
      <c r="G12" s="28"/>
      <c r="H12" s="28"/>
      <c r="I12" s="28"/>
      <c r="J12" s="7" t="s">
        <v>5</v>
      </c>
      <c r="K12" s="7" t="s">
        <v>12</v>
      </c>
      <c r="L12" s="7" t="s">
        <v>7</v>
      </c>
      <c r="M12" s="7" t="s">
        <v>5</v>
      </c>
      <c r="N12" s="7" t="s">
        <v>12</v>
      </c>
      <c r="O12" s="7" t="s">
        <v>7</v>
      </c>
      <c r="P12" s="7" t="s">
        <v>5</v>
      </c>
      <c r="Q12" s="7" t="s">
        <v>12</v>
      </c>
      <c r="R12" s="7" t="s">
        <v>7</v>
      </c>
      <c r="S12" s="7" t="s">
        <v>5</v>
      </c>
      <c r="T12" s="7" t="s">
        <v>12</v>
      </c>
      <c r="U12" s="7" t="s">
        <v>7</v>
      </c>
      <c r="V12" s="7" t="s">
        <v>5</v>
      </c>
      <c r="W12" s="7" t="s">
        <v>12</v>
      </c>
      <c r="X12" s="7" t="s">
        <v>7</v>
      </c>
      <c r="Y12" s="7" t="s">
        <v>5</v>
      </c>
      <c r="Z12" s="7" t="s">
        <v>12</v>
      </c>
      <c r="AA12" s="7" t="s">
        <v>7</v>
      </c>
      <c r="AB12" s="7" t="s">
        <v>5</v>
      </c>
      <c r="AC12" s="7" t="s">
        <v>12</v>
      </c>
      <c r="AD12" s="7" t="s">
        <v>7</v>
      </c>
    </row>
    <row r="13" spans="1:30" ht="12.75" customHeight="1">
      <c r="A13" s="8"/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10"/>
      <c r="J13" s="7">
        <v>8</v>
      </c>
      <c r="K13" s="7">
        <v>9</v>
      </c>
      <c r="L13" s="7"/>
      <c r="M13" s="7">
        <v>10</v>
      </c>
      <c r="N13" s="7">
        <v>11</v>
      </c>
      <c r="O13" s="7"/>
      <c r="P13" s="7">
        <v>12</v>
      </c>
      <c r="Q13" s="7">
        <v>13</v>
      </c>
      <c r="R13" s="7"/>
      <c r="S13" s="7">
        <v>12</v>
      </c>
      <c r="T13" s="7">
        <v>13</v>
      </c>
      <c r="U13" s="7"/>
      <c r="V13" s="7">
        <v>12</v>
      </c>
      <c r="W13" s="7">
        <v>13</v>
      </c>
      <c r="X13" s="7"/>
      <c r="Y13" s="7">
        <v>14</v>
      </c>
      <c r="Z13" s="7">
        <v>15</v>
      </c>
      <c r="AA13" s="12"/>
      <c r="AB13" s="7">
        <v>16</v>
      </c>
      <c r="AC13" s="7">
        <v>17</v>
      </c>
      <c r="AD13" s="7"/>
    </row>
    <row r="14" spans="1:30" ht="15.75">
      <c r="A14" s="8"/>
      <c r="B14" s="7" t="s">
        <v>13</v>
      </c>
      <c r="C14" s="7" t="s">
        <v>14</v>
      </c>
      <c r="D14" s="11">
        <f>D15+D19+D23+D25+D29+D35+D41+D43+D45+D53+D56+D66+D69+D75+D78</f>
        <v>20543619.15</v>
      </c>
      <c r="E14" s="11">
        <f>E15+E19+E23+E25+E29+E35+E41+E43+E45+E53+E56+E66+E69+E75+E78</f>
        <v>8842678.649999999</v>
      </c>
      <c r="F14" s="11">
        <f aca="true" t="shared" si="0" ref="F14:F81">(E14/D14)*100</f>
        <v>43.04343156595171</v>
      </c>
      <c r="G14" s="11">
        <f>G15+G19+G23+G25+G29+G35+G41+G43+G45+G53+G56+G66+G69+G75+G78</f>
        <v>13947501.71</v>
      </c>
      <c r="H14" s="11">
        <f>H15+H19+H23+H25+H29+H35+H41+H43+H45+H53+H56+H66+H69+H75+H78</f>
        <v>6879806.989999999</v>
      </c>
      <c r="I14" s="11">
        <f aca="true" t="shared" si="1" ref="I14:I82">H14/G14*100</f>
        <v>49.32644665006461</v>
      </c>
      <c r="J14" s="11">
        <f>J15+J19+J23+J25+J29+J35+J41+J43+J45+J53+J56+J66+J69+J75+J78</f>
        <v>11786363.71</v>
      </c>
      <c r="K14" s="11">
        <f>K15+K19+K23+K25+K29+K35+K41+K43+K45+K53+K56+K66+K69+K75+K78</f>
        <v>5935756.809999999</v>
      </c>
      <c r="L14" s="11">
        <f>K14/J14*100</f>
        <v>50.36122213812115</v>
      </c>
      <c r="M14" s="11">
        <f>M15+M19+M23+M25+M29+M35+M41+M43+M45+M53+M56+M66+M69+M75+M78</f>
        <v>8267105.48</v>
      </c>
      <c r="N14" s="11">
        <f>N15+N19+N23+N25+N29+N35+N41+N43+N45+N53+N56+N66+N69+N75+N78</f>
        <v>4208304.74</v>
      </c>
      <c r="O14" s="12">
        <f>N14/M14*100</f>
        <v>50.90421006700401</v>
      </c>
      <c r="P14" s="11">
        <f>P15+P19+P23+P25+P29+P35+P41+P43+P45+P53+P56+P66+P69+P75+P78</f>
        <v>3519258.23</v>
      </c>
      <c r="Q14" s="11">
        <f>Q15+Q19+Q23+Q25+Q29+Q35+Q41+Q43+Q45+Q53+Q56+Q66+Q69+Q75+Q78</f>
        <v>1727452.0700000003</v>
      </c>
      <c r="R14" s="11">
        <f>Q14/P14*100</f>
        <v>49.085686730069824</v>
      </c>
      <c r="S14" s="11">
        <f>S15+S19+S23+S25+S29+S35+S41+S43+S45+S53+S56+S66+S69+S75+S78</f>
        <v>767982</v>
      </c>
      <c r="T14" s="11">
        <f>T15+T19+T23+T25+T29+T35+T41+T43+T45+T53+T56+T66+T69+T75+T78</f>
        <v>443704.36</v>
      </c>
      <c r="U14" s="11">
        <f>T14/S14*100</f>
        <v>57.775359318317356</v>
      </c>
      <c r="V14" s="11">
        <f>V15+V19+V23+V25+V29+V35+V41+V43+V45+V53+V56+V66+V69+V75+V78</f>
        <v>963156</v>
      </c>
      <c r="W14" s="11">
        <f>W15+W19+W23+W25+W29+W35+W41+W43+W45+W53+W56+W66+W69+W75+W78</f>
        <v>402968.3</v>
      </c>
      <c r="X14" s="11">
        <f>W14/V14*100</f>
        <v>41.83832110270818</v>
      </c>
      <c r="Y14" s="11">
        <f>Y15+Y19+Y23+Y25+Y29+Y35+Y41+Y43+Y45+Y53+Y56+Y66+Y69+Y75+Y78</f>
        <v>430000</v>
      </c>
      <c r="Z14" s="11">
        <f>Z15+Z19+Z23+Z25+Z29+Z35+Z41+Z43+Z45+Z53+Z56+Z66+Z69+Z75+Z78</f>
        <v>97377.52</v>
      </c>
      <c r="AA14" s="11">
        <f>Z14/Y14*100</f>
        <v>22.64593488372093</v>
      </c>
      <c r="AB14" s="11">
        <f>AB15+AB19+AB23+AB25+AB29+AB35+AB41+AB43+AB45+AB53+AB56+AB66+AB69+AB75+AB78</f>
        <v>6596117.44</v>
      </c>
      <c r="AC14" s="11">
        <f>AC15+AC19+AC23+AC25+AC29+AC35+AC41+AC43+AC45+AC53+AC56+AC66+AC69+AC75+AC78</f>
        <v>1962871.66</v>
      </c>
      <c r="AD14" s="11">
        <f>AC14/AB14*100</f>
        <v>29.757985327805198</v>
      </c>
    </row>
    <row r="15" spans="1:30" ht="12.75">
      <c r="A15" s="21">
        <v>1</v>
      </c>
      <c r="B15" s="9" t="s">
        <v>94</v>
      </c>
      <c r="C15" s="7" t="s">
        <v>15</v>
      </c>
      <c r="D15" s="11">
        <f>SUM(D16:D18)</f>
        <v>367500.32</v>
      </c>
      <c r="E15" s="11">
        <f>SUM(E16:E18)</f>
        <v>259010.3</v>
      </c>
      <c r="F15" s="11">
        <f t="shared" si="0"/>
        <v>70.47893182786889</v>
      </c>
      <c r="G15" s="11">
        <f aca="true" t="shared" si="2" ref="G15:AC15">SUM(G16:G18)</f>
        <v>57500</v>
      </c>
      <c r="H15" s="11">
        <f t="shared" si="2"/>
        <v>9998.86</v>
      </c>
      <c r="I15" s="11">
        <f t="shared" si="1"/>
        <v>17.389321739130438</v>
      </c>
      <c r="J15" s="11">
        <f t="shared" si="2"/>
        <v>53700</v>
      </c>
      <c r="K15" s="11">
        <f t="shared" si="2"/>
        <v>9998.86</v>
      </c>
      <c r="L15" s="11">
        <f>K15/J15*100</f>
        <v>18.619851024208568</v>
      </c>
      <c r="M15" s="11">
        <f t="shared" si="2"/>
        <v>0</v>
      </c>
      <c r="N15" s="11">
        <f t="shared" si="2"/>
        <v>0</v>
      </c>
      <c r="O15" s="12">
        <v>0</v>
      </c>
      <c r="P15" s="11">
        <f t="shared" si="2"/>
        <v>53700</v>
      </c>
      <c r="Q15" s="11">
        <f t="shared" si="2"/>
        <v>9998.86</v>
      </c>
      <c r="R15" s="12">
        <f>Q15/P15*100</f>
        <v>18.619851024208568</v>
      </c>
      <c r="S15" s="11">
        <f>SUM(S16:S18)</f>
        <v>0</v>
      </c>
      <c r="T15" s="11">
        <f>SUM(T16:T18)</f>
        <v>0</v>
      </c>
      <c r="U15" s="11">
        <v>0</v>
      </c>
      <c r="V15" s="11">
        <f>SUM(V16:V18)</f>
        <v>3800</v>
      </c>
      <c r="W15" s="11">
        <f>SUM(W16:W18)</f>
        <v>0</v>
      </c>
      <c r="X15" s="11">
        <v>0</v>
      </c>
      <c r="Y15" s="11">
        <f t="shared" si="2"/>
        <v>0</v>
      </c>
      <c r="Z15" s="11">
        <f t="shared" si="2"/>
        <v>0</v>
      </c>
      <c r="AA15" s="11">
        <v>0</v>
      </c>
      <c r="AB15" s="11">
        <f t="shared" si="2"/>
        <v>310000.32</v>
      </c>
      <c r="AC15" s="11">
        <f t="shared" si="2"/>
        <v>249011.44</v>
      </c>
      <c r="AD15" s="11">
        <f>AC15/AB15*100</f>
        <v>80.32618805038652</v>
      </c>
    </row>
    <row r="16" spans="1:30" ht="22.5">
      <c r="A16" s="21"/>
      <c r="B16" s="7" t="s">
        <v>95</v>
      </c>
      <c r="C16" s="7" t="s">
        <v>93</v>
      </c>
      <c r="D16" s="11">
        <v>310000.32</v>
      </c>
      <c r="E16" s="11">
        <v>249011.44</v>
      </c>
      <c r="F16" s="11">
        <f t="shared" si="0"/>
        <v>80.32618805038652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2">
        <v>0</v>
      </c>
      <c r="M16" s="11">
        <v>0</v>
      </c>
      <c r="N16" s="11">
        <v>0</v>
      </c>
      <c r="O16" s="12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310000.32</v>
      </c>
      <c r="AC16" s="11">
        <v>249011.44</v>
      </c>
      <c r="AD16" s="11">
        <f>AC16/AB16*100</f>
        <v>80.32618805038652</v>
      </c>
    </row>
    <row r="17" spans="1:30" ht="13.5" customHeight="1">
      <c r="A17" s="21"/>
      <c r="B17" s="7" t="s">
        <v>96</v>
      </c>
      <c r="C17" s="7" t="s">
        <v>83</v>
      </c>
      <c r="D17" s="11">
        <v>20000</v>
      </c>
      <c r="E17" s="11">
        <v>9841.86</v>
      </c>
      <c r="F17" s="11">
        <f t="shared" si="0"/>
        <v>49.2093</v>
      </c>
      <c r="G17" s="11">
        <v>20000</v>
      </c>
      <c r="H17" s="11">
        <v>9841.86</v>
      </c>
      <c r="I17" s="11">
        <f t="shared" si="1"/>
        <v>49.2093</v>
      </c>
      <c r="J17" s="11">
        <v>20000</v>
      </c>
      <c r="K17" s="11">
        <v>9841.86</v>
      </c>
      <c r="L17" s="11">
        <f>K17/J17*100</f>
        <v>49.2093</v>
      </c>
      <c r="M17" s="11">
        <v>0</v>
      </c>
      <c r="N17" s="11">
        <v>0</v>
      </c>
      <c r="O17" s="12">
        <v>0</v>
      </c>
      <c r="P17" s="11">
        <v>20000</v>
      </c>
      <c r="Q17" s="11">
        <v>9841.86</v>
      </c>
      <c r="R17" s="12">
        <f>Q17/P17*100</f>
        <v>49.2093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</row>
    <row r="18" spans="1:30" ht="12.75">
      <c r="A18" s="21"/>
      <c r="B18" s="7" t="s">
        <v>97</v>
      </c>
      <c r="C18" s="7" t="s">
        <v>16</v>
      </c>
      <c r="D18" s="11">
        <v>37500</v>
      </c>
      <c r="E18" s="11">
        <v>157</v>
      </c>
      <c r="F18" s="11">
        <f t="shared" si="0"/>
        <v>0.4186666666666667</v>
      </c>
      <c r="G18" s="11">
        <v>37500</v>
      </c>
      <c r="H18" s="11">
        <v>157</v>
      </c>
      <c r="I18" s="11">
        <f t="shared" si="1"/>
        <v>0.4186666666666667</v>
      </c>
      <c r="J18" s="11">
        <v>33700</v>
      </c>
      <c r="K18" s="11">
        <v>157</v>
      </c>
      <c r="L18" s="11">
        <f>K18/J18*100</f>
        <v>0.46587537091988135</v>
      </c>
      <c r="M18" s="11">
        <v>0</v>
      </c>
      <c r="N18" s="11">
        <v>0</v>
      </c>
      <c r="O18" s="12">
        <v>0</v>
      </c>
      <c r="P18" s="11">
        <v>33700</v>
      </c>
      <c r="Q18" s="11">
        <v>157</v>
      </c>
      <c r="R18" s="11">
        <f>Q18/P18*100</f>
        <v>0.46587537091988135</v>
      </c>
      <c r="S18" s="11">
        <v>0</v>
      </c>
      <c r="T18" s="11">
        <v>0</v>
      </c>
      <c r="U18" s="11">
        <v>0</v>
      </c>
      <c r="V18" s="11">
        <v>3800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</row>
    <row r="19" spans="1:30" ht="12.75">
      <c r="A19" s="7">
        <v>2</v>
      </c>
      <c r="B19" s="7">
        <v>600</v>
      </c>
      <c r="C19" s="7" t="s">
        <v>17</v>
      </c>
      <c r="D19" s="11">
        <f>SUM(D20:D22)</f>
        <v>611933</v>
      </c>
      <c r="E19" s="11">
        <f>SUM(E20:E22)</f>
        <v>156694.53</v>
      </c>
      <c r="F19" s="11">
        <f t="shared" si="0"/>
        <v>25.606484696854064</v>
      </c>
      <c r="G19" s="11">
        <f aca="true" t="shared" si="3" ref="G19:AC19">SUM(G20:G22)</f>
        <v>502207</v>
      </c>
      <c r="H19" s="11">
        <f t="shared" si="3"/>
        <v>131969.53</v>
      </c>
      <c r="I19" s="11">
        <f t="shared" si="1"/>
        <v>26.27791528194549</v>
      </c>
      <c r="J19" s="11">
        <f t="shared" si="3"/>
        <v>502207</v>
      </c>
      <c r="K19" s="11">
        <f t="shared" si="3"/>
        <v>131969.53</v>
      </c>
      <c r="L19" s="11">
        <f>K19/J19*100</f>
        <v>26.27791528194549</v>
      </c>
      <c r="M19" s="11">
        <f t="shared" si="3"/>
        <v>30000</v>
      </c>
      <c r="N19" s="11">
        <f t="shared" si="3"/>
        <v>18131</v>
      </c>
      <c r="O19" s="12">
        <f>N19/M19*100</f>
        <v>60.436666666666675</v>
      </c>
      <c r="P19" s="11">
        <f t="shared" si="3"/>
        <v>472207</v>
      </c>
      <c r="Q19" s="11">
        <f t="shared" si="3"/>
        <v>113838.53</v>
      </c>
      <c r="R19" s="12">
        <f>Q19/P19*100</f>
        <v>24.107759944261733</v>
      </c>
      <c r="S19" s="11">
        <f>SUM(S20:S22)</f>
        <v>0</v>
      </c>
      <c r="T19" s="11">
        <f>SUM(T20:T22)</f>
        <v>0</v>
      </c>
      <c r="U19" s="11">
        <v>0</v>
      </c>
      <c r="V19" s="11">
        <f>SUM(V20:V22)</f>
        <v>0</v>
      </c>
      <c r="W19" s="11">
        <f>SUM(W20:W22)</f>
        <v>0</v>
      </c>
      <c r="X19" s="11">
        <v>0</v>
      </c>
      <c r="Y19" s="11">
        <f t="shared" si="3"/>
        <v>0</v>
      </c>
      <c r="Z19" s="11">
        <f t="shared" si="3"/>
        <v>0</v>
      </c>
      <c r="AA19" s="11">
        <v>0</v>
      </c>
      <c r="AB19" s="11">
        <f t="shared" si="3"/>
        <v>109726</v>
      </c>
      <c r="AC19" s="11">
        <f t="shared" si="3"/>
        <v>24725</v>
      </c>
      <c r="AD19" s="11">
        <f>AC19/AB19*100</f>
        <v>22.533401381623317</v>
      </c>
    </row>
    <row r="20" spans="1:30" ht="12.75">
      <c r="A20" s="7"/>
      <c r="B20" s="7">
        <v>60016</v>
      </c>
      <c r="C20" s="7" t="s">
        <v>84</v>
      </c>
      <c r="D20" s="11">
        <v>308226</v>
      </c>
      <c r="E20" s="11">
        <v>156694.53</v>
      </c>
      <c r="F20" s="11">
        <f t="shared" si="0"/>
        <v>50.83754452901442</v>
      </c>
      <c r="G20" s="11">
        <v>198500</v>
      </c>
      <c r="H20" s="11">
        <v>131969.53</v>
      </c>
      <c r="I20" s="11">
        <f t="shared" si="1"/>
        <v>66.48339042821159</v>
      </c>
      <c r="J20" s="11">
        <v>198500</v>
      </c>
      <c r="K20" s="11">
        <v>131969.53</v>
      </c>
      <c r="L20" s="12">
        <f>K20/J20*100</f>
        <v>66.48339042821159</v>
      </c>
      <c r="M20" s="11">
        <v>30000</v>
      </c>
      <c r="N20" s="11">
        <v>18131</v>
      </c>
      <c r="O20" s="12">
        <f>N20/M20*100</f>
        <v>60.436666666666675</v>
      </c>
      <c r="P20" s="11">
        <v>168500</v>
      </c>
      <c r="Q20" s="11">
        <v>113838.53</v>
      </c>
      <c r="R20" s="12">
        <f>Q20/P20*100</f>
        <v>67.55995845697329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109726</v>
      </c>
      <c r="AC20" s="11">
        <v>24725</v>
      </c>
      <c r="AD20" s="11">
        <f>AC20/AB20*100</f>
        <v>22.533401381623317</v>
      </c>
    </row>
    <row r="21" spans="1:30" ht="12.75">
      <c r="A21" s="7"/>
      <c r="B21" s="7">
        <v>60017</v>
      </c>
      <c r="C21" s="7" t="s">
        <v>70</v>
      </c>
      <c r="D21" s="11">
        <v>7000</v>
      </c>
      <c r="E21" s="11">
        <v>0</v>
      </c>
      <c r="F21" s="11">
        <f t="shared" si="0"/>
        <v>0</v>
      </c>
      <c r="G21" s="11">
        <v>7000</v>
      </c>
      <c r="H21" s="11">
        <v>0</v>
      </c>
      <c r="I21" s="11">
        <f t="shared" si="1"/>
        <v>0</v>
      </c>
      <c r="J21" s="11">
        <v>7000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7000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</row>
    <row r="22" spans="1:30" ht="24" customHeight="1">
      <c r="A22" s="7"/>
      <c r="B22" s="7">
        <v>60078</v>
      </c>
      <c r="C22" s="7" t="s">
        <v>18</v>
      </c>
      <c r="D22" s="11">
        <v>296707</v>
      </c>
      <c r="E22" s="11">
        <v>0</v>
      </c>
      <c r="F22" s="11">
        <f t="shared" si="0"/>
        <v>0</v>
      </c>
      <c r="G22" s="11">
        <v>296707</v>
      </c>
      <c r="H22" s="11">
        <v>0</v>
      </c>
      <c r="I22" s="11">
        <f t="shared" si="1"/>
        <v>0</v>
      </c>
      <c r="J22" s="11">
        <v>296707</v>
      </c>
      <c r="K22" s="11">
        <v>0</v>
      </c>
      <c r="L22" s="12">
        <v>0</v>
      </c>
      <c r="M22" s="11">
        <v>0</v>
      </c>
      <c r="N22" s="11">
        <v>0</v>
      </c>
      <c r="O22" s="12">
        <v>0</v>
      </c>
      <c r="P22" s="11">
        <v>296707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</row>
    <row r="23" spans="1:30" ht="12.75">
      <c r="A23" s="7">
        <v>3</v>
      </c>
      <c r="B23" s="7">
        <v>700</v>
      </c>
      <c r="C23" s="7" t="s">
        <v>19</v>
      </c>
      <c r="D23" s="11">
        <f>SUM(D24:D24)</f>
        <v>130000</v>
      </c>
      <c r="E23" s="11">
        <f>SUM(E24:E24)</f>
        <v>70480.82</v>
      </c>
      <c r="F23" s="11">
        <f t="shared" si="0"/>
        <v>54.21601538461539</v>
      </c>
      <c r="G23" s="11">
        <v>130000</v>
      </c>
      <c r="H23" s="11">
        <v>70480.82</v>
      </c>
      <c r="I23" s="11">
        <f>H23/G23*100</f>
        <v>54.21601538461539</v>
      </c>
      <c r="J23" s="11">
        <v>130000</v>
      </c>
      <c r="K23" s="11">
        <v>70480.82</v>
      </c>
      <c r="L23" s="12">
        <f>K23/J23*100</f>
        <v>54.21601538461539</v>
      </c>
      <c r="M23" s="11">
        <v>5000</v>
      </c>
      <c r="N23" s="11">
        <v>2050</v>
      </c>
      <c r="O23" s="12">
        <f>N23/M23*100</f>
        <v>41</v>
      </c>
      <c r="P23" s="11">
        <v>125000</v>
      </c>
      <c r="Q23" s="11">
        <v>68430.82</v>
      </c>
      <c r="R23" s="12">
        <f>Q23/P23*100</f>
        <v>54.744656000000006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2">
        <v>0</v>
      </c>
    </row>
    <row r="24" spans="1:30" ht="27.75" customHeight="1">
      <c r="A24" s="7"/>
      <c r="B24" s="7">
        <v>70005</v>
      </c>
      <c r="C24" s="7" t="s">
        <v>20</v>
      </c>
      <c r="D24" s="11">
        <v>130000</v>
      </c>
      <c r="E24" s="11">
        <v>70480.82</v>
      </c>
      <c r="F24" s="11">
        <f t="shared" si="0"/>
        <v>54.21601538461539</v>
      </c>
      <c r="G24" s="11">
        <v>130000</v>
      </c>
      <c r="H24" s="11">
        <v>70480.82</v>
      </c>
      <c r="I24" s="11">
        <f t="shared" si="1"/>
        <v>54.21601538461539</v>
      </c>
      <c r="J24" s="11">
        <v>130000</v>
      </c>
      <c r="K24" s="11">
        <v>70480.82</v>
      </c>
      <c r="L24" s="12">
        <f>K24/J24*100</f>
        <v>54.21601538461539</v>
      </c>
      <c r="M24" s="11">
        <v>5000</v>
      </c>
      <c r="N24" s="11">
        <v>2050</v>
      </c>
      <c r="O24" s="12">
        <f>N24/M24*100</f>
        <v>41</v>
      </c>
      <c r="P24" s="11">
        <v>125000</v>
      </c>
      <c r="Q24" s="11">
        <v>68430.82</v>
      </c>
      <c r="R24" s="12">
        <f>Q24/P24*100</f>
        <v>54.744656000000006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2">
        <v>0</v>
      </c>
    </row>
    <row r="25" spans="1:30" ht="12.75">
      <c r="A25" s="7">
        <v>4</v>
      </c>
      <c r="B25" s="7">
        <v>710</v>
      </c>
      <c r="C25" s="7" t="s">
        <v>21</v>
      </c>
      <c r="D25" s="11">
        <f>SUM(D26:D28)</f>
        <v>31000</v>
      </c>
      <c r="E25" s="11">
        <f>SUM(E26:E28)</f>
        <v>1200</v>
      </c>
      <c r="F25" s="11">
        <f t="shared" si="0"/>
        <v>3.870967741935484</v>
      </c>
      <c r="G25" s="11">
        <f aca="true" t="shared" si="4" ref="G25:AC25">SUM(G26:G28)</f>
        <v>31000</v>
      </c>
      <c r="H25" s="11">
        <f>SUM(H26:H28)</f>
        <v>1200</v>
      </c>
      <c r="I25" s="11">
        <f t="shared" si="1"/>
        <v>3.870967741935484</v>
      </c>
      <c r="J25" s="11">
        <f t="shared" si="4"/>
        <v>31000</v>
      </c>
      <c r="K25" s="11">
        <f t="shared" si="4"/>
        <v>1200</v>
      </c>
      <c r="L25" s="12">
        <f>K25/J25*100</f>
        <v>3.870967741935484</v>
      </c>
      <c r="M25" s="11">
        <f t="shared" si="4"/>
        <v>18000</v>
      </c>
      <c r="N25" s="11">
        <f t="shared" si="4"/>
        <v>1200</v>
      </c>
      <c r="O25" s="12">
        <f>N25/M25*100</f>
        <v>6.666666666666667</v>
      </c>
      <c r="P25" s="11">
        <f t="shared" si="4"/>
        <v>13000</v>
      </c>
      <c r="Q25" s="11">
        <f t="shared" si="4"/>
        <v>0</v>
      </c>
      <c r="R25" s="11">
        <v>0</v>
      </c>
      <c r="S25" s="11">
        <f>SUM(S26:S28)</f>
        <v>0</v>
      </c>
      <c r="T25" s="11">
        <f>SUM(T26:T28)</f>
        <v>0</v>
      </c>
      <c r="U25" s="11">
        <v>0</v>
      </c>
      <c r="V25" s="11">
        <f>SUM(V26:V28)</f>
        <v>0</v>
      </c>
      <c r="W25" s="11">
        <f>SUM(W26:W28)</f>
        <v>0</v>
      </c>
      <c r="X25" s="11">
        <v>0</v>
      </c>
      <c r="Y25" s="11">
        <f t="shared" si="4"/>
        <v>0</v>
      </c>
      <c r="Z25" s="11">
        <f t="shared" si="4"/>
        <v>0</v>
      </c>
      <c r="AA25" s="11">
        <v>0</v>
      </c>
      <c r="AB25" s="11">
        <f t="shared" si="4"/>
        <v>0</v>
      </c>
      <c r="AC25" s="11">
        <f t="shared" si="4"/>
        <v>0</v>
      </c>
      <c r="AD25" s="11">
        <v>0</v>
      </c>
    </row>
    <row r="26" spans="1:30" ht="27.75" customHeight="1">
      <c r="A26" s="7"/>
      <c r="B26" s="7">
        <v>71004</v>
      </c>
      <c r="C26" s="7" t="s">
        <v>22</v>
      </c>
      <c r="D26" s="11">
        <v>20000</v>
      </c>
      <c r="E26" s="11">
        <v>1200</v>
      </c>
      <c r="F26" s="11">
        <f t="shared" si="0"/>
        <v>6</v>
      </c>
      <c r="G26" s="11">
        <v>20000</v>
      </c>
      <c r="H26" s="11">
        <v>1200</v>
      </c>
      <c r="I26" s="11">
        <f t="shared" si="1"/>
        <v>6</v>
      </c>
      <c r="J26" s="11">
        <v>20000</v>
      </c>
      <c r="K26" s="11">
        <v>1200</v>
      </c>
      <c r="L26" s="12">
        <f>K26/J26*100</f>
        <v>6</v>
      </c>
      <c r="M26" s="11">
        <v>15000</v>
      </c>
      <c r="N26" s="11">
        <v>1200</v>
      </c>
      <c r="O26" s="12">
        <f>N26/M26*100</f>
        <v>8</v>
      </c>
      <c r="P26" s="11">
        <v>5000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</row>
    <row r="27" spans="1:30" ht="27.75" customHeight="1">
      <c r="A27" s="7"/>
      <c r="B27" s="7">
        <v>71014</v>
      </c>
      <c r="C27" s="7" t="s">
        <v>23</v>
      </c>
      <c r="D27" s="11">
        <v>10000</v>
      </c>
      <c r="E27" s="11">
        <v>0</v>
      </c>
      <c r="F27" s="11">
        <f t="shared" si="0"/>
        <v>0</v>
      </c>
      <c r="G27" s="11">
        <v>10000</v>
      </c>
      <c r="H27" s="11">
        <v>0</v>
      </c>
      <c r="I27" s="11">
        <f t="shared" si="1"/>
        <v>0</v>
      </c>
      <c r="J27" s="11">
        <v>10000</v>
      </c>
      <c r="K27" s="11">
        <v>0</v>
      </c>
      <c r="L27" s="12">
        <v>0</v>
      </c>
      <c r="M27" s="11">
        <v>3000</v>
      </c>
      <c r="N27" s="11">
        <v>0</v>
      </c>
      <c r="O27" s="12">
        <v>0</v>
      </c>
      <c r="P27" s="11">
        <v>7000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</row>
    <row r="28" spans="1:30" ht="12.75">
      <c r="A28" s="7"/>
      <c r="B28" s="7">
        <v>71035</v>
      </c>
      <c r="C28" s="7" t="s">
        <v>24</v>
      </c>
      <c r="D28" s="11">
        <v>1000</v>
      </c>
      <c r="E28" s="11">
        <v>0</v>
      </c>
      <c r="F28" s="11">
        <f t="shared" si="0"/>
        <v>0</v>
      </c>
      <c r="G28" s="11">
        <v>1000</v>
      </c>
      <c r="H28" s="11">
        <v>0</v>
      </c>
      <c r="I28" s="11">
        <f t="shared" si="1"/>
        <v>0</v>
      </c>
      <c r="J28" s="11">
        <v>1000</v>
      </c>
      <c r="K28" s="11">
        <v>0</v>
      </c>
      <c r="L28" s="12">
        <v>0</v>
      </c>
      <c r="M28" s="11">
        <v>0</v>
      </c>
      <c r="N28" s="11">
        <v>0</v>
      </c>
      <c r="O28" s="12">
        <v>0</v>
      </c>
      <c r="P28" s="11">
        <v>1000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</row>
    <row r="29" spans="1:30" ht="12.75">
      <c r="A29" s="7">
        <v>5</v>
      </c>
      <c r="B29" s="7">
        <v>750</v>
      </c>
      <c r="C29" s="7" t="s">
        <v>25</v>
      </c>
      <c r="D29" s="11">
        <f>SUM(D30:D34)</f>
        <v>3247652.11</v>
      </c>
      <c r="E29" s="11">
        <f>SUM(E30:E34)</f>
        <v>1126160.3499999999</v>
      </c>
      <c r="F29" s="11">
        <f t="shared" si="0"/>
        <v>34.67613869516338</v>
      </c>
      <c r="G29" s="11">
        <f>SUM(G30:G34)</f>
        <v>2151986.1100000003</v>
      </c>
      <c r="H29" s="11">
        <f>SUM(H30:H34)</f>
        <v>1003763.8499999999</v>
      </c>
      <c r="I29" s="11">
        <f t="shared" si="1"/>
        <v>46.64360263923821</v>
      </c>
      <c r="J29" s="11">
        <f>SUM(J30:J34)</f>
        <v>2030786.11</v>
      </c>
      <c r="K29" s="11">
        <f>SUM(K30:K34)</f>
        <v>948294.2999999998</v>
      </c>
      <c r="L29" s="12">
        <f>K29/J29*100</f>
        <v>46.69592210279593</v>
      </c>
      <c r="M29" s="11">
        <f>SUM(M30:M34)</f>
        <v>1517535.73</v>
      </c>
      <c r="N29" s="11">
        <f>SUM(N30:N34)</f>
        <v>708963.2300000001</v>
      </c>
      <c r="O29" s="11">
        <f>N29/M29*100</f>
        <v>46.71805849342342</v>
      </c>
      <c r="P29" s="11">
        <f>SUM(P30:P34)</f>
        <v>513250.38</v>
      </c>
      <c r="Q29" s="11">
        <f>SUM(Q30:Q34)</f>
        <v>239331.07</v>
      </c>
      <c r="R29" s="11">
        <f>Q29/P29*100</f>
        <v>46.6304710772937</v>
      </c>
      <c r="S29" s="11">
        <f>SUM(S31:S34)</f>
        <v>0</v>
      </c>
      <c r="T29" s="11">
        <f>SUM(T31:T34)</f>
        <v>0</v>
      </c>
      <c r="U29" s="11">
        <v>0</v>
      </c>
      <c r="V29" s="11">
        <f>SUM(V30:V34)</f>
        <v>121200</v>
      </c>
      <c r="W29" s="11">
        <f>SUM(W30:W34)</f>
        <v>55469.55</v>
      </c>
      <c r="X29" s="11">
        <f>W29/V29*100</f>
        <v>45.76695544554455</v>
      </c>
      <c r="Y29" s="11">
        <f>SUM(Y31:Y34)</f>
        <v>0</v>
      </c>
      <c r="Z29" s="11">
        <f>SUM(Z31:Z34)</f>
        <v>0</v>
      </c>
      <c r="AA29" s="11">
        <v>0</v>
      </c>
      <c r="AB29" s="11">
        <f>SUM(AB30:AB34)</f>
        <v>1095666</v>
      </c>
      <c r="AC29" s="11">
        <f>SUM(AC30:AC34)</f>
        <v>122396.5</v>
      </c>
      <c r="AD29" s="11">
        <f>AC29/AB29*100</f>
        <v>11.170968160004966</v>
      </c>
    </row>
    <row r="30" spans="1:30" ht="12.75">
      <c r="A30" s="7"/>
      <c r="B30" s="7">
        <v>75011</v>
      </c>
      <c r="C30" s="7" t="s">
        <v>59</v>
      </c>
      <c r="D30" s="11">
        <v>48313</v>
      </c>
      <c r="E30" s="11">
        <v>28327.75</v>
      </c>
      <c r="F30" s="11">
        <f t="shared" si="0"/>
        <v>58.63380456605882</v>
      </c>
      <c r="G30" s="11">
        <v>48313</v>
      </c>
      <c r="H30" s="11">
        <v>28327.75</v>
      </c>
      <c r="I30" s="11">
        <f>(H30/G30)*100</f>
        <v>58.63380456605882</v>
      </c>
      <c r="J30" s="11">
        <v>48313</v>
      </c>
      <c r="K30" s="11">
        <v>28327.75</v>
      </c>
      <c r="L30" s="11">
        <f>(K30/J30)*100</f>
        <v>58.63380456605882</v>
      </c>
      <c r="M30" s="11">
        <v>46008</v>
      </c>
      <c r="N30" s="11">
        <v>26599</v>
      </c>
      <c r="O30" s="11">
        <f>(N30/M30)*100</f>
        <v>57.81385845939837</v>
      </c>
      <c r="P30" s="11">
        <v>2305</v>
      </c>
      <c r="Q30" s="11">
        <v>1728.75</v>
      </c>
      <c r="R30" s="11">
        <f>(Q30/P30)*100</f>
        <v>75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</row>
    <row r="31" spans="1:30" ht="22.5">
      <c r="A31" s="7"/>
      <c r="B31" s="7">
        <v>75022</v>
      </c>
      <c r="C31" s="7" t="s">
        <v>85</v>
      </c>
      <c r="D31" s="11">
        <v>109190</v>
      </c>
      <c r="E31" s="11">
        <v>56046.19</v>
      </c>
      <c r="F31" s="11">
        <f t="shared" si="0"/>
        <v>51.329050279329614</v>
      </c>
      <c r="G31" s="11">
        <v>109190</v>
      </c>
      <c r="H31" s="11">
        <v>56046.19</v>
      </c>
      <c r="I31" s="11">
        <f t="shared" si="1"/>
        <v>51.329050279329614</v>
      </c>
      <c r="J31" s="11">
        <v>17990</v>
      </c>
      <c r="K31" s="11">
        <v>10446.19</v>
      </c>
      <c r="L31" s="11">
        <f>K31/J31*100</f>
        <v>58.06664813785437</v>
      </c>
      <c r="M31" s="11">
        <v>1000</v>
      </c>
      <c r="N31" s="11">
        <v>800</v>
      </c>
      <c r="O31" s="11">
        <f>N31/M31*100</f>
        <v>80</v>
      </c>
      <c r="P31" s="11">
        <v>16990</v>
      </c>
      <c r="Q31" s="11">
        <v>9646.19</v>
      </c>
      <c r="R31" s="11">
        <f aca="true" t="shared" si="5" ref="R31:R39">Q31/P31*100</f>
        <v>56.775691583284285</v>
      </c>
      <c r="S31" s="11">
        <v>0</v>
      </c>
      <c r="T31" s="11">
        <v>0</v>
      </c>
      <c r="U31" s="11">
        <v>0</v>
      </c>
      <c r="V31" s="11">
        <v>91200</v>
      </c>
      <c r="W31" s="11">
        <v>45600</v>
      </c>
      <c r="X31" s="11">
        <f>W31/V31*100</f>
        <v>50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</row>
    <row r="32" spans="1:30" ht="22.5">
      <c r="A32" s="7"/>
      <c r="B32" s="7">
        <v>75023</v>
      </c>
      <c r="C32" s="7" t="s">
        <v>86</v>
      </c>
      <c r="D32" s="11">
        <v>3020049.11</v>
      </c>
      <c r="E32" s="11">
        <v>1017835.51</v>
      </c>
      <c r="F32" s="11">
        <f t="shared" si="0"/>
        <v>33.70261452470222</v>
      </c>
      <c r="G32" s="11">
        <v>1924383.11</v>
      </c>
      <c r="H32" s="11">
        <v>895439.01</v>
      </c>
      <c r="I32" s="11">
        <f t="shared" si="1"/>
        <v>46.53122371251741</v>
      </c>
      <c r="J32" s="11">
        <v>1918683.11</v>
      </c>
      <c r="K32" s="11">
        <v>894089.46</v>
      </c>
      <c r="L32" s="12">
        <f>K32/J32*100</f>
        <v>46.59912078967537</v>
      </c>
      <c r="M32" s="11">
        <v>1445527.73</v>
      </c>
      <c r="N32" s="11">
        <v>672864.43</v>
      </c>
      <c r="O32" s="12">
        <f>N32/M32*100</f>
        <v>46.54801260713277</v>
      </c>
      <c r="P32" s="11">
        <v>473155.38</v>
      </c>
      <c r="Q32" s="11">
        <v>221225.03</v>
      </c>
      <c r="R32" s="11">
        <f t="shared" si="5"/>
        <v>46.75526039670097</v>
      </c>
      <c r="S32" s="11">
        <v>0</v>
      </c>
      <c r="T32" s="11">
        <v>0</v>
      </c>
      <c r="U32" s="11">
        <v>0</v>
      </c>
      <c r="V32" s="11">
        <v>5700</v>
      </c>
      <c r="W32" s="11">
        <v>1349.55</v>
      </c>
      <c r="X32" s="11">
        <f>W32/V32*100</f>
        <v>23.676315789473684</v>
      </c>
      <c r="Y32" s="11">
        <v>0</v>
      </c>
      <c r="Z32" s="11">
        <v>0</v>
      </c>
      <c r="AA32" s="11">
        <v>0</v>
      </c>
      <c r="AB32" s="11">
        <v>1095666</v>
      </c>
      <c r="AC32" s="11">
        <v>122396.5</v>
      </c>
      <c r="AD32" s="11">
        <f>AC32/AB32*100</f>
        <v>11.170968160004966</v>
      </c>
    </row>
    <row r="33" spans="1:30" ht="27.75" customHeight="1">
      <c r="A33" s="7"/>
      <c r="B33" s="7">
        <v>75075</v>
      </c>
      <c r="C33" s="7" t="s">
        <v>26</v>
      </c>
      <c r="D33" s="11">
        <v>20000</v>
      </c>
      <c r="E33" s="11">
        <v>6498.2</v>
      </c>
      <c r="F33" s="11">
        <f t="shared" si="0"/>
        <v>32.491</v>
      </c>
      <c r="G33" s="11">
        <v>20000</v>
      </c>
      <c r="H33" s="11">
        <v>6498.2</v>
      </c>
      <c r="I33" s="11">
        <f t="shared" si="1"/>
        <v>32.491</v>
      </c>
      <c r="J33" s="11">
        <v>20000</v>
      </c>
      <c r="K33" s="11">
        <v>6498.2</v>
      </c>
      <c r="L33" s="12">
        <f>K33/J33*100</f>
        <v>32.491</v>
      </c>
      <c r="M33" s="11">
        <v>0</v>
      </c>
      <c r="N33" s="11">
        <v>0</v>
      </c>
      <c r="O33" s="12">
        <v>0</v>
      </c>
      <c r="P33" s="11">
        <v>20000</v>
      </c>
      <c r="Q33" s="11">
        <v>6498.2</v>
      </c>
      <c r="R33" s="11">
        <f t="shared" si="5"/>
        <v>32.491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</row>
    <row r="34" spans="1:30" ht="12.75">
      <c r="A34" s="7"/>
      <c r="B34" s="7">
        <v>75095</v>
      </c>
      <c r="C34" s="7" t="s">
        <v>16</v>
      </c>
      <c r="D34" s="11">
        <v>50100</v>
      </c>
      <c r="E34" s="11">
        <v>17452.7</v>
      </c>
      <c r="F34" s="11">
        <f t="shared" si="0"/>
        <v>34.835728542914175</v>
      </c>
      <c r="G34" s="11">
        <v>50100</v>
      </c>
      <c r="H34" s="11">
        <v>17452.7</v>
      </c>
      <c r="I34" s="11">
        <f t="shared" si="1"/>
        <v>34.835728542914175</v>
      </c>
      <c r="J34" s="11">
        <v>25800</v>
      </c>
      <c r="K34" s="11">
        <v>8932.7</v>
      </c>
      <c r="L34" s="12">
        <f>K34/J34*100</f>
        <v>34.62286821705426</v>
      </c>
      <c r="M34" s="11">
        <v>25000</v>
      </c>
      <c r="N34" s="11">
        <v>8699.8</v>
      </c>
      <c r="O34" s="11">
        <f>N34/M34*100</f>
        <v>34.7992</v>
      </c>
      <c r="P34" s="11">
        <v>800</v>
      </c>
      <c r="Q34" s="11">
        <v>232.9</v>
      </c>
      <c r="R34" s="11">
        <f t="shared" si="5"/>
        <v>29.1125</v>
      </c>
      <c r="S34" s="11">
        <v>0</v>
      </c>
      <c r="T34" s="11">
        <v>0</v>
      </c>
      <c r="U34" s="11">
        <v>0</v>
      </c>
      <c r="V34" s="11">
        <v>24300</v>
      </c>
      <c r="W34" s="11">
        <v>8520</v>
      </c>
      <c r="X34" s="11">
        <f>W34/V34*100</f>
        <v>35.06172839506173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</row>
    <row r="35" spans="1:30" ht="27.75" customHeight="1">
      <c r="A35" s="7">
        <v>6</v>
      </c>
      <c r="B35" s="7">
        <v>754</v>
      </c>
      <c r="C35" s="7" t="s">
        <v>27</v>
      </c>
      <c r="D35" s="11">
        <f>SUM(D36:D40)</f>
        <v>383793.70999999996</v>
      </c>
      <c r="E35" s="11">
        <f aca="true" t="shared" si="6" ref="E35:AC35">SUM(E36:E40)</f>
        <v>313463.63</v>
      </c>
      <c r="F35" s="11">
        <f t="shared" si="0"/>
        <v>81.67503057827604</v>
      </c>
      <c r="G35" s="11">
        <f t="shared" si="6"/>
        <v>383793.70999999996</v>
      </c>
      <c r="H35" s="11">
        <f t="shared" si="6"/>
        <v>313463.63</v>
      </c>
      <c r="I35" s="11">
        <f>(H35/G35)*100</f>
        <v>81.67503057827604</v>
      </c>
      <c r="J35" s="11">
        <f t="shared" si="6"/>
        <v>367993.70999999996</v>
      </c>
      <c r="K35" s="11">
        <f t="shared" si="6"/>
        <v>309814.63</v>
      </c>
      <c r="L35" s="11">
        <f>(K35/J35)*100</f>
        <v>84.19019716396784</v>
      </c>
      <c r="M35" s="11">
        <f t="shared" si="6"/>
        <v>47045.26</v>
      </c>
      <c r="N35" s="11">
        <f t="shared" si="6"/>
        <v>28370.269999999997</v>
      </c>
      <c r="O35" s="11">
        <f>(N35/M35)*100</f>
        <v>60.30420492946579</v>
      </c>
      <c r="P35" s="11">
        <f t="shared" si="6"/>
        <v>320948.45</v>
      </c>
      <c r="Q35" s="11">
        <f t="shared" si="6"/>
        <v>281444.36</v>
      </c>
      <c r="R35" s="11">
        <f>(Q35/P35)*100</f>
        <v>87.69145325362999</v>
      </c>
      <c r="S35" s="11">
        <f t="shared" si="6"/>
        <v>0</v>
      </c>
      <c r="T35" s="11">
        <f t="shared" si="6"/>
        <v>0</v>
      </c>
      <c r="U35" s="11">
        <v>0</v>
      </c>
      <c r="V35" s="11">
        <f t="shared" si="6"/>
        <v>15800</v>
      </c>
      <c r="W35" s="11">
        <f t="shared" si="6"/>
        <v>3649</v>
      </c>
      <c r="X35" s="11">
        <f>(W35/V35)*100</f>
        <v>23.094936708860757</v>
      </c>
      <c r="Y35" s="11">
        <f t="shared" si="6"/>
        <v>0</v>
      </c>
      <c r="Z35" s="11">
        <f t="shared" si="6"/>
        <v>0</v>
      </c>
      <c r="AA35" s="11">
        <v>0</v>
      </c>
      <c r="AB35" s="11">
        <f t="shared" si="6"/>
        <v>0</v>
      </c>
      <c r="AC35" s="11">
        <f t="shared" si="6"/>
        <v>0</v>
      </c>
      <c r="AD35" s="11">
        <v>0</v>
      </c>
    </row>
    <row r="36" spans="1:30" ht="12.75">
      <c r="A36" s="7"/>
      <c r="B36" s="7">
        <v>75404</v>
      </c>
      <c r="C36" s="7" t="s">
        <v>87</v>
      </c>
      <c r="D36" s="11">
        <v>14800</v>
      </c>
      <c r="E36" s="11">
        <v>0</v>
      </c>
      <c r="F36" s="11">
        <f t="shared" si="0"/>
        <v>0</v>
      </c>
      <c r="G36" s="11">
        <v>14800</v>
      </c>
      <c r="H36" s="11">
        <v>0</v>
      </c>
      <c r="I36" s="11">
        <f t="shared" si="1"/>
        <v>0</v>
      </c>
      <c r="J36" s="11">
        <v>14800</v>
      </c>
      <c r="K36" s="11">
        <v>0</v>
      </c>
      <c r="L36" s="12">
        <v>0</v>
      </c>
      <c r="M36" s="11">
        <v>0</v>
      </c>
      <c r="N36" s="11">
        <v>0</v>
      </c>
      <c r="O36" s="12">
        <v>0</v>
      </c>
      <c r="P36" s="11">
        <v>14800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</row>
    <row r="37" spans="1:30" ht="12" customHeight="1">
      <c r="A37" s="7"/>
      <c r="B37" s="7">
        <v>75412</v>
      </c>
      <c r="C37" s="7" t="s">
        <v>88</v>
      </c>
      <c r="D37" s="11">
        <v>101651.1</v>
      </c>
      <c r="E37" s="11">
        <v>47121.02</v>
      </c>
      <c r="F37" s="11">
        <f t="shared" si="0"/>
        <v>46.355641995020214</v>
      </c>
      <c r="G37" s="11">
        <v>101651.1</v>
      </c>
      <c r="H37" s="11">
        <v>47121.02</v>
      </c>
      <c r="I37" s="11">
        <f t="shared" si="1"/>
        <v>46.355641995020214</v>
      </c>
      <c r="J37" s="11">
        <v>85851.1</v>
      </c>
      <c r="K37" s="11">
        <v>43472.02</v>
      </c>
      <c r="L37" s="12">
        <f>K37/J37*100</f>
        <v>50.63653232165923</v>
      </c>
      <c r="M37" s="11">
        <v>35083</v>
      </c>
      <c r="N37" s="11">
        <v>16408.01</v>
      </c>
      <c r="O37" s="11">
        <f>N37/M37*100</f>
        <v>46.7691189464983</v>
      </c>
      <c r="P37" s="11">
        <v>50768.1</v>
      </c>
      <c r="Q37" s="11">
        <v>27064.01</v>
      </c>
      <c r="R37" s="11">
        <f t="shared" si="5"/>
        <v>53.309085823578194</v>
      </c>
      <c r="S37" s="11">
        <v>0</v>
      </c>
      <c r="T37" s="11">
        <v>0</v>
      </c>
      <c r="U37" s="11">
        <v>0</v>
      </c>
      <c r="V37" s="11">
        <v>15800</v>
      </c>
      <c r="W37" s="11">
        <v>3649</v>
      </c>
      <c r="X37" s="11">
        <f>W37/V37*100</f>
        <v>23.094936708860757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</row>
    <row r="38" spans="1:30" ht="12.75">
      <c r="A38" s="7"/>
      <c r="B38" s="7">
        <v>75414</v>
      </c>
      <c r="C38" s="7" t="s">
        <v>28</v>
      </c>
      <c r="D38" s="11">
        <v>1000</v>
      </c>
      <c r="E38" s="11">
        <v>0</v>
      </c>
      <c r="F38" s="11">
        <f t="shared" si="0"/>
        <v>0</v>
      </c>
      <c r="G38" s="11">
        <v>1000</v>
      </c>
      <c r="H38" s="11">
        <v>0</v>
      </c>
      <c r="I38" s="11">
        <f t="shared" si="1"/>
        <v>0</v>
      </c>
      <c r="J38" s="11">
        <v>1000</v>
      </c>
      <c r="K38" s="11">
        <v>0</v>
      </c>
      <c r="L38" s="12">
        <v>0</v>
      </c>
      <c r="M38" s="11">
        <v>0</v>
      </c>
      <c r="N38" s="11">
        <v>0</v>
      </c>
      <c r="O38" s="12">
        <v>0</v>
      </c>
      <c r="P38" s="11">
        <v>1000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</row>
    <row r="39" spans="1:30" ht="27.75" customHeight="1">
      <c r="A39" s="7"/>
      <c r="B39" s="7">
        <v>75421</v>
      </c>
      <c r="C39" s="7" t="s">
        <v>29</v>
      </c>
      <c r="D39" s="11">
        <v>3550</v>
      </c>
      <c r="E39" s="11">
        <v>3550</v>
      </c>
      <c r="F39" s="11">
        <f t="shared" si="0"/>
        <v>100</v>
      </c>
      <c r="G39" s="11">
        <v>3550</v>
      </c>
      <c r="H39" s="11">
        <v>3550</v>
      </c>
      <c r="I39" s="11">
        <f t="shared" si="1"/>
        <v>100</v>
      </c>
      <c r="J39" s="11">
        <v>3550</v>
      </c>
      <c r="K39" s="11">
        <v>3550</v>
      </c>
      <c r="L39" s="11">
        <f>K39/J39*100</f>
        <v>100</v>
      </c>
      <c r="M39" s="11">
        <v>0</v>
      </c>
      <c r="N39" s="11">
        <v>0</v>
      </c>
      <c r="O39" s="12">
        <v>0</v>
      </c>
      <c r="P39" s="11">
        <v>3550</v>
      </c>
      <c r="Q39" s="11">
        <v>3550</v>
      </c>
      <c r="R39" s="11">
        <f t="shared" si="5"/>
        <v>100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</row>
    <row r="40" spans="1:30" ht="27.75" customHeight="1">
      <c r="A40" s="7"/>
      <c r="B40" s="7">
        <v>75478</v>
      </c>
      <c r="C40" s="7" t="s">
        <v>18</v>
      </c>
      <c r="D40" s="11">
        <v>262792.61</v>
      </c>
      <c r="E40" s="11">
        <v>262792.61</v>
      </c>
      <c r="F40" s="11">
        <f t="shared" si="0"/>
        <v>100</v>
      </c>
      <c r="G40" s="11">
        <v>262792.61</v>
      </c>
      <c r="H40" s="11">
        <v>262792.61</v>
      </c>
      <c r="I40" s="11">
        <f>(H40/G40)*100</f>
        <v>100</v>
      </c>
      <c r="J40" s="11">
        <v>262792.61</v>
      </c>
      <c r="K40" s="11">
        <v>262792.61</v>
      </c>
      <c r="L40" s="11">
        <f>(K40/J40)*100</f>
        <v>100</v>
      </c>
      <c r="M40" s="11">
        <v>11962.26</v>
      </c>
      <c r="N40" s="11">
        <v>11962.26</v>
      </c>
      <c r="O40" s="11">
        <f>(N40/M40)*100</f>
        <v>100</v>
      </c>
      <c r="P40" s="11">
        <v>250830.35</v>
      </c>
      <c r="Q40" s="11">
        <v>250830.35</v>
      </c>
      <c r="R40" s="11">
        <f>(Q40/P40)*100</f>
        <v>100</v>
      </c>
      <c r="S40" s="11">
        <v>0</v>
      </c>
      <c r="T40" s="11"/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</row>
    <row r="41" spans="1:30" ht="57.75" customHeight="1">
      <c r="A41" s="7">
        <v>7</v>
      </c>
      <c r="B41" s="7">
        <v>756</v>
      </c>
      <c r="C41" s="7" t="s">
        <v>89</v>
      </c>
      <c r="D41" s="11">
        <v>70000</v>
      </c>
      <c r="E41" s="11">
        <v>31243</v>
      </c>
      <c r="F41" s="11">
        <f t="shared" si="0"/>
        <v>44.63285714285714</v>
      </c>
      <c r="G41" s="11">
        <v>70000</v>
      </c>
      <c r="H41" s="11">
        <v>31243</v>
      </c>
      <c r="I41" s="11">
        <f>(H41/G41)*100</f>
        <v>44.63285714285714</v>
      </c>
      <c r="J41" s="11">
        <v>70000</v>
      </c>
      <c r="K41" s="11">
        <v>31243</v>
      </c>
      <c r="L41" s="11">
        <f>(K41/J41)*100</f>
        <v>44.63285714285714</v>
      </c>
      <c r="M41" s="11">
        <v>70000</v>
      </c>
      <c r="N41" s="11">
        <v>31243</v>
      </c>
      <c r="O41" s="11">
        <f>(N41/M41)*100</f>
        <v>44.63285714285714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</row>
    <row r="42" spans="1:30" ht="33.75" customHeight="1">
      <c r="A42" s="7"/>
      <c r="B42" s="7">
        <v>75647</v>
      </c>
      <c r="C42" s="7" t="s">
        <v>30</v>
      </c>
      <c r="D42" s="11">
        <v>70000</v>
      </c>
      <c r="E42" s="11">
        <v>31243</v>
      </c>
      <c r="F42" s="11">
        <f t="shared" si="0"/>
        <v>44.63285714285714</v>
      </c>
      <c r="G42" s="11">
        <v>70000</v>
      </c>
      <c r="H42" s="11">
        <v>31243</v>
      </c>
      <c r="I42" s="11">
        <f>(H42/G42)*100</f>
        <v>44.63285714285714</v>
      </c>
      <c r="J42" s="11">
        <v>70000</v>
      </c>
      <c r="K42" s="11">
        <v>31243</v>
      </c>
      <c r="L42" s="11">
        <f>(K42/J42)*100</f>
        <v>44.63285714285714</v>
      </c>
      <c r="M42" s="11">
        <v>70000</v>
      </c>
      <c r="N42" s="11">
        <v>31243</v>
      </c>
      <c r="O42" s="11">
        <f>(N42/M42)*100</f>
        <v>44.63285714285714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</row>
    <row r="43" spans="1:30" ht="12.75">
      <c r="A43" s="7">
        <v>8</v>
      </c>
      <c r="B43" s="7">
        <v>757</v>
      </c>
      <c r="C43" s="7" t="s">
        <v>31</v>
      </c>
      <c r="D43" s="11">
        <v>430000</v>
      </c>
      <c r="E43" s="11">
        <v>97377.52</v>
      </c>
      <c r="F43" s="11">
        <f t="shared" si="0"/>
        <v>22.64593488372093</v>
      </c>
      <c r="G43" s="11">
        <v>430000</v>
      </c>
      <c r="H43" s="11">
        <v>97377.52</v>
      </c>
      <c r="I43" s="11">
        <f t="shared" si="1"/>
        <v>22.64593488372093</v>
      </c>
      <c r="J43" s="11">
        <v>0</v>
      </c>
      <c r="K43" s="11">
        <v>0</v>
      </c>
      <c r="L43" s="12">
        <v>0</v>
      </c>
      <c r="M43" s="11">
        <v>0</v>
      </c>
      <c r="N43" s="11">
        <v>0</v>
      </c>
      <c r="O43" s="12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430000</v>
      </c>
      <c r="Z43" s="11">
        <v>97377.52</v>
      </c>
      <c r="AA43" s="11">
        <f>(Z43/Y43)*100</f>
        <v>22.64593488372093</v>
      </c>
      <c r="AB43" s="11">
        <v>0</v>
      </c>
      <c r="AC43" s="11">
        <v>0</v>
      </c>
      <c r="AD43" s="11">
        <v>0</v>
      </c>
    </row>
    <row r="44" spans="1:30" ht="31.5" customHeight="1">
      <c r="A44" s="7"/>
      <c r="B44" s="7">
        <v>75702</v>
      </c>
      <c r="C44" s="7" t="s">
        <v>32</v>
      </c>
      <c r="D44" s="11">
        <v>430000</v>
      </c>
      <c r="E44" s="11">
        <v>97377.52</v>
      </c>
      <c r="F44" s="11">
        <f t="shared" si="0"/>
        <v>22.64593488372093</v>
      </c>
      <c r="G44" s="11">
        <v>430000</v>
      </c>
      <c r="H44" s="11">
        <v>97377.52</v>
      </c>
      <c r="I44" s="11">
        <f t="shared" si="1"/>
        <v>22.64593488372093</v>
      </c>
      <c r="J44" s="11">
        <v>0</v>
      </c>
      <c r="K44" s="11">
        <v>0</v>
      </c>
      <c r="L44" s="12">
        <v>0</v>
      </c>
      <c r="M44" s="11">
        <v>0</v>
      </c>
      <c r="N44" s="11">
        <v>0</v>
      </c>
      <c r="O44" s="12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430000</v>
      </c>
      <c r="Z44" s="11">
        <v>97377.52</v>
      </c>
      <c r="AA44" s="11">
        <f>(Z44/Y44)*100</f>
        <v>22.64593488372093</v>
      </c>
      <c r="AB44" s="11">
        <v>0</v>
      </c>
      <c r="AC44" s="11">
        <v>0</v>
      </c>
      <c r="AD44" s="11">
        <v>0</v>
      </c>
    </row>
    <row r="45" spans="1:30" ht="27.75" customHeight="1">
      <c r="A45" s="7">
        <v>9</v>
      </c>
      <c r="B45" s="7">
        <v>801</v>
      </c>
      <c r="C45" s="7" t="s">
        <v>33</v>
      </c>
      <c r="D45" s="11">
        <f>SUM(D46:D52)</f>
        <v>11659254.38</v>
      </c>
      <c r="E45" s="11">
        <f>SUM(E46:E52)</f>
        <v>5185442.87</v>
      </c>
      <c r="F45" s="11">
        <f t="shared" si="0"/>
        <v>44.47490980979866</v>
      </c>
      <c r="G45" s="11">
        <f>SUM(G46:G52)</f>
        <v>7348043.26</v>
      </c>
      <c r="H45" s="11">
        <f>SUM(H46:H52)</f>
        <v>3886005.62</v>
      </c>
      <c r="I45" s="11">
        <f t="shared" si="1"/>
        <v>52.884903946523586</v>
      </c>
      <c r="J45" s="11">
        <f>SUM(J46:J52)</f>
        <v>7027233.26</v>
      </c>
      <c r="K45" s="11">
        <f>SUM(K46:K52)</f>
        <v>3747221.4999999995</v>
      </c>
      <c r="L45" s="12">
        <f aca="true" t="shared" si="7" ref="L45:L52">K45/J45*100</f>
        <v>53.324279433411036</v>
      </c>
      <c r="M45" s="11">
        <f>SUM(M46:M52)</f>
        <v>5846295.26</v>
      </c>
      <c r="N45" s="11">
        <f>SUM(N46:N52)</f>
        <v>3063611.83</v>
      </c>
      <c r="O45" s="11">
        <f>(N45/M45)*100</f>
        <v>52.40261898780665</v>
      </c>
      <c r="P45" s="11">
        <f>SUM(P46:P52)</f>
        <v>1180938</v>
      </c>
      <c r="Q45" s="11">
        <f>SUM(Q46:Q52)</f>
        <v>683609.6699999999</v>
      </c>
      <c r="R45" s="11">
        <f>(Q45/P45)*100</f>
        <v>57.88700761597983</v>
      </c>
      <c r="S45" s="11">
        <f>SUM(S46:S52)</f>
        <v>0</v>
      </c>
      <c r="T45" s="11">
        <f>SUM(T46:T52)</f>
        <v>0</v>
      </c>
      <c r="U45" s="11">
        <v>0</v>
      </c>
      <c r="V45" s="11">
        <f>SUM(V46:V52)</f>
        <v>320810</v>
      </c>
      <c r="W45" s="11">
        <f>SUM(W46:W52)</f>
        <v>138784.12</v>
      </c>
      <c r="X45" s="11">
        <f>(W45/V45)*100</f>
        <v>43.26053427262242</v>
      </c>
      <c r="Y45" s="11">
        <f>SUM(Y46:Y52)</f>
        <v>0</v>
      </c>
      <c r="Z45" s="11">
        <f>SUM(Z46:Z52)</f>
        <v>0</v>
      </c>
      <c r="AA45" s="11">
        <v>0</v>
      </c>
      <c r="AB45" s="11">
        <f>SUM(AB46:AB52)</f>
        <v>4311211.12</v>
      </c>
      <c r="AC45" s="11">
        <f>SUM(AC46:AC52)</f>
        <v>1299437.25</v>
      </c>
      <c r="AD45" s="11">
        <f>AC45/AB45*100</f>
        <v>30.14088648945589</v>
      </c>
    </row>
    <row r="46" spans="1:30" ht="27.75" customHeight="1">
      <c r="A46" s="7"/>
      <c r="B46" s="7">
        <v>80101</v>
      </c>
      <c r="C46" s="7" t="s">
        <v>34</v>
      </c>
      <c r="D46" s="11">
        <v>8450359.83</v>
      </c>
      <c r="E46" s="11">
        <v>3481221.98</v>
      </c>
      <c r="F46" s="11">
        <f t="shared" si="0"/>
        <v>41.19613898145684</v>
      </c>
      <c r="G46" s="11">
        <v>4139148.71</v>
      </c>
      <c r="H46" s="11">
        <v>2181784.73</v>
      </c>
      <c r="I46" s="11">
        <f t="shared" si="1"/>
        <v>52.71095297274303</v>
      </c>
      <c r="J46" s="11">
        <v>3952278.71</v>
      </c>
      <c r="K46" s="11">
        <v>2097754.52</v>
      </c>
      <c r="L46" s="12">
        <f t="shared" si="7"/>
        <v>53.07708979865947</v>
      </c>
      <c r="M46" s="11">
        <v>3443375.71</v>
      </c>
      <c r="N46" s="11">
        <v>1811519.76</v>
      </c>
      <c r="O46" s="11">
        <f>(N46/M46)*100</f>
        <v>52.60883251104771</v>
      </c>
      <c r="P46" s="11">
        <v>508903</v>
      </c>
      <c r="Q46" s="11">
        <v>286234.76</v>
      </c>
      <c r="R46" s="11">
        <f>(Q46/P46)*100</f>
        <v>56.245445595722565</v>
      </c>
      <c r="S46" s="11">
        <v>0</v>
      </c>
      <c r="T46" s="11">
        <v>0</v>
      </c>
      <c r="U46" s="11">
        <v>0</v>
      </c>
      <c r="V46" s="11">
        <v>186870</v>
      </c>
      <c r="W46" s="11">
        <v>84030.21</v>
      </c>
      <c r="X46" s="11">
        <f>(W46/V46)*100</f>
        <v>44.96720179804142</v>
      </c>
      <c r="Y46" s="11">
        <v>0</v>
      </c>
      <c r="Z46" s="11">
        <v>0</v>
      </c>
      <c r="AA46" s="11">
        <v>0</v>
      </c>
      <c r="AB46" s="11">
        <v>4311211.12</v>
      </c>
      <c r="AC46" s="11">
        <v>1299437.25</v>
      </c>
      <c r="AD46" s="11">
        <f>AC46/AB46*100</f>
        <v>30.14088648945589</v>
      </c>
    </row>
    <row r="47" spans="1:30" ht="27.75" customHeight="1">
      <c r="A47" s="7"/>
      <c r="B47" s="7">
        <v>80103</v>
      </c>
      <c r="C47" s="7" t="s">
        <v>35</v>
      </c>
      <c r="D47" s="11">
        <v>70451.4</v>
      </c>
      <c r="E47" s="11">
        <v>37944.06</v>
      </c>
      <c r="F47" s="11">
        <f t="shared" si="0"/>
        <v>53.85848968224904</v>
      </c>
      <c r="G47" s="11">
        <v>70451.4</v>
      </c>
      <c r="H47" s="11">
        <v>37944.06</v>
      </c>
      <c r="I47" s="11">
        <f t="shared" si="1"/>
        <v>53.85848968224904</v>
      </c>
      <c r="J47" s="11">
        <v>66351.4</v>
      </c>
      <c r="K47" s="11">
        <v>36134.46</v>
      </c>
      <c r="L47" s="12">
        <f t="shared" si="7"/>
        <v>54.4592276877353</v>
      </c>
      <c r="M47" s="11">
        <v>57135.4</v>
      </c>
      <c r="N47" s="11">
        <v>33618.46</v>
      </c>
      <c r="O47" s="11">
        <f>(N47/M47)*100</f>
        <v>58.839983617862124</v>
      </c>
      <c r="P47" s="11">
        <v>9216</v>
      </c>
      <c r="Q47" s="11">
        <v>2516</v>
      </c>
      <c r="R47" s="11">
        <f>(Q47/P47)*100</f>
        <v>27.30034722222222</v>
      </c>
      <c r="S47" s="11">
        <v>0</v>
      </c>
      <c r="T47" s="11">
        <v>0</v>
      </c>
      <c r="U47" s="11">
        <v>0</v>
      </c>
      <c r="V47" s="11">
        <v>4100</v>
      </c>
      <c r="W47" s="11">
        <v>1809.6</v>
      </c>
      <c r="X47" s="11">
        <f>(W47/V47)*100</f>
        <v>44.13658536585366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</row>
    <row r="48" spans="1:30" ht="12.75">
      <c r="A48" s="7"/>
      <c r="B48" s="7">
        <v>80104</v>
      </c>
      <c r="C48" s="7" t="s">
        <v>36</v>
      </c>
      <c r="D48" s="11">
        <v>678462.17</v>
      </c>
      <c r="E48" s="11">
        <v>357562.58</v>
      </c>
      <c r="F48" s="11">
        <f t="shared" si="0"/>
        <v>52.70191851669489</v>
      </c>
      <c r="G48" s="11">
        <v>678462.17</v>
      </c>
      <c r="H48" s="11">
        <v>357562.58</v>
      </c>
      <c r="I48" s="11">
        <f t="shared" si="1"/>
        <v>52.70191851669489</v>
      </c>
      <c r="J48" s="11">
        <v>646223.17</v>
      </c>
      <c r="K48" s="11">
        <v>345340.96</v>
      </c>
      <c r="L48" s="12">
        <f t="shared" si="7"/>
        <v>53.43989136136978</v>
      </c>
      <c r="M48" s="11">
        <v>542582.17</v>
      </c>
      <c r="N48" s="11">
        <v>284271.32</v>
      </c>
      <c r="O48" s="11">
        <f>(N48/M48)*100</f>
        <v>52.39230769415073</v>
      </c>
      <c r="P48" s="11">
        <v>103641</v>
      </c>
      <c r="Q48" s="11">
        <v>61069.64</v>
      </c>
      <c r="R48" s="11">
        <f>(Q48/P48)*100</f>
        <v>58.92420953097712</v>
      </c>
      <c r="S48" s="11">
        <v>0</v>
      </c>
      <c r="T48" s="11">
        <v>0</v>
      </c>
      <c r="U48" s="11">
        <v>0</v>
      </c>
      <c r="V48" s="11">
        <v>32239</v>
      </c>
      <c r="W48" s="11">
        <v>12221.62</v>
      </c>
      <c r="X48" s="11">
        <f>(W48/V48)*100</f>
        <v>37.90942647104439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</row>
    <row r="49" spans="1:30" ht="12.75">
      <c r="A49" s="7"/>
      <c r="B49" s="7">
        <v>80110</v>
      </c>
      <c r="C49" s="7" t="s">
        <v>37</v>
      </c>
      <c r="D49" s="11">
        <v>2088465.38</v>
      </c>
      <c r="E49" s="11">
        <v>1120092.85</v>
      </c>
      <c r="F49" s="11">
        <f t="shared" si="0"/>
        <v>53.63233983797233</v>
      </c>
      <c r="G49" s="11">
        <v>2088465.38</v>
      </c>
      <c r="H49" s="11">
        <v>1120092.85</v>
      </c>
      <c r="I49" s="11">
        <f t="shared" si="1"/>
        <v>53.63233983797233</v>
      </c>
      <c r="J49" s="11">
        <v>1990864.38</v>
      </c>
      <c r="K49" s="11">
        <v>1079370.16</v>
      </c>
      <c r="L49" s="12">
        <f t="shared" si="7"/>
        <v>54.216157104583885</v>
      </c>
      <c r="M49" s="11">
        <v>1732153.38</v>
      </c>
      <c r="N49" s="11">
        <v>899336.06</v>
      </c>
      <c r="O49" s="11">
        <f>(N49/M49)*100</f>
        <v>51.92011691251037</v>
      </c>
      <c r="P49" s="11">
        <v>258711</v>
      </c>
      <c r="Q49" s="11">
        <v>180034.1</v>
      </c>
      <c r="R49" s="11">
        <f>(Q49/P49)*100</f>
        <v>69.5888848947281</v>
      </c>
      <c r="S49" s="11">
        <v>0</v>
      </c>
      <c r="T49" s="11">
        <v>0</v>
      </c>
      <c r="U49" s="11">
        <v>0</v>
      </c>
      <c r="V49" s="11">
        <v>97601</v>
      </c>
      <c r="W49" s="11">
        <v>40722.69</v>
      </c>
      <c r="X49" s="11">
        <f>(W49/V49)*100</f>
        <v>41.72364012663805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</row>
    <row r="50" spans="1:30" ht="27.75" customHeight="1">
      <c r="A50" s="7"/>
      <c r="B50" s="7">
        <v>80113</v>
      </c>
      <c r="C50" s="7" t="s">
        <v>38</v>
      </c>
      <c r="D50" s="11">
        <v>280418.6</v>
      </c>
      <c r="E50" s="11">
        <v>140860.84</v>
      </c>
      <c r="F50" s="11">
        <f t="shared" si="0"/>
        <v>50.23234550061944</v>
      </c>
      <c r="G50" s="11">
        <v>280418.6</v>
      </c>
      <c r="H50" s="11">
        <v>140860.84</v>
      </c>
      <c r="I50" s="11">
        <f t="shared" si="1"/>
        <v>50.23234550061944</v>
      </c>
      <c r="J50" s="11">
        <v>280418.6</v>
      </c>
      <c r="K50" s="11">
        <v>140860.84</v>
      </c>
      <c r="L50" s="12">
        <f t="shared" si="7"/>
        <v>50.23234550061944</v>
      </c>
      <c r="M50" s="11">
        <v>68008.6</v>
      </c>
      <c r="N50" s="11">
        <v>33455.63</v>
      </c>
      <c r="O50" s="12">
        <f>N50/M50*100</f>
        <v>49.19323438506306</v>
      </c>
      <c r="P50" s="11">
        <v>212410</v>
      </c>
      <c r="Q50" s="11">
        <v>107405.21</v>
      </c>
      <c r="R50" s="12">
        <f aca="true" t="shared" si="8" ref="R50:R56">Q50/P50*100</f>
        <v>50.56504401864319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</row>
    <row r="51" spans="1:30" ht="27.75" customHeight="1">
      <c r="A51" s="7"/>
      <c r="B51" s="7">
        <v>80146</v>
      </c>
      <c r="C51" s="7" t="s">
        <v>39</v>
      </c>
      <c r="D51" s="11">
        <v>38159</v>
      </c>
      <c r="E51" s="11">
        <v>8057.06</v>
      </c>
      <c r="F51" s="11">
        <f t="shared" si="0"/>
        <v>21.114442202363794</v>
      </c>
      <c r="G51" s="11">
        <v>38159</v>
      </c>
      <c r="H51" s="11">
        <v>8057.06</v>
      </c>
      <c r="I51" s="11">
        <f t="shared" si="1"/>
        <v>21.114442202363794</v>
      </c>
      <c r="J51" s="11">
        <v>38159</v>
      </c>
      <c r="K51" s="11">
        <v>8057.06</v>
      </c>
      <c r="L51" s="12">
        <f t="shared" si="7"/>
        <v>21.114442202363794</v>
      </c>
      <c r="M51" s="11">
        <v>3040</v>
      </c>
      <c r="N51" s="11">
        <v>1410.6</v>
      </c>
      <c r="O51" s="12">
        <f>N51/M51*100</f>
        <v>46.40131578947368</v>
      </c>
      <c r="P51" s="11">
        <v>35119</v>
      </c>
      <c r="Q51" s="11">
        <v>6646.46</v>
      </c>
      <c r="R51" s="12">
        <f t="shared" si="8"/>
        <v>18.92553888208662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</row>
    <row r="52" spans="1:30" ht="27.75" customHeight="1">
      <c r="A52" s="7"/>
      <c r="B52" s="7">
        <v>80195</v>
      </c>
      <c r="C52" s="7" t="s">
        <v>16</v>
      </c>
      <c r="D52" s="11">
        <v>52938</v>
      </c>
      <c r="E52" s="11">
        <v>39703.5</v>
      </c>
      <c r="F52" s="11">
        <f t="shared" si="0"/>
        <v>75</v>
      </c>
      <c r="G52" s="11">
        <v>52938</v>
      </c>
      <c r="H52" s="11">
        <v>39703.5</v>
      </c>
      <c r="I52" s="11">
        <f t="shared" si="1"/>
        <v>75</v>
      </c>
      <c r="J52" s="11">
        <v>52938</v>
      </c>
      <c r="K52" s="11">
        <v>39703.5</v>
      </c>
      <c r="L52" s="12">
        <f t="shared" si="7"/>
        <v>75</v>
      </c>
      <c r="M52" s="11">
        <v>0</v>
      </c>
      <c r="N52" s="11">
        <v>0</v>
      </c>
      <c r="O52" s="12">
        <v>0</v>
      </c>
      <c r="P52" s="11">
        <v>52938</v>
      </c>
      <c r="Q52" s="11">
        <v>39703.5</v>
      </c>
      <c r="R52" s="12">
        <f t="shared" si="8"/>
        <v>75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</row>
    <row r="53" spans="1:30" ht="27.75" customHeight="1">
      <c r="A53" s="7">
        <v>10</v>
      </c>
      <c r="B53" s="7">
        <v>851</v>
      </c>
      <c r="C53" s="7" t="s">
        <v>40</v>
      </c>
      <c r="D53" s="11">
        <f>SUM(D54:D55)</f>
        <v>100196</v>
      </c>
      <c r="E53" s="11">
        <f>SUM(E54:E55)</f>
        <v>38116.35</v>
      </c>
      <c r="F53" s="11">
        <f t="shared" si="0"/>
        <v>38.041788095333146</v>
      </c>
      <c r="G53" s="11">
        <f aca="true" t="shared" si="9" ref="G53:AC53">SUM(G54:G55)</f>
        <v>100196</v>
      </c>
      <c r="H53" s="11">
        <f t="shared" si="9"/>
        <v>38116.35</v>
      </c>
      <c r="I53" s="11">
        <f t="shared" si="1"/>
        <v>38.041788095333146</v>
      </c>
      <c r="J53" s="11">
        <f>SUM(J54:J55)</f>
        <v>80196</v>
      </c>
      <c r="K53" s="11">
        <f t="shared" si="9"/>
        <v>38116.35</v>
      </c>
      <c r="L53" s="12">
        <f>K53/J53*100</f>
        <v>47.5289914708963</v>
      </c>
      <c r="M53" s="11">
        <f t="shared" si="9"/>
        <v>30500</v>
      </c>
      <c r="N53" s="11">
        <f t="shared" si="9"/>
        <v>12008</v>
      </c>
      <c r="O53" s="12">
        <f>N53/M53*100</f>
        <v>39.37049180327869</v>
      </c>
      <c r="P53" s="11">
        <f t="shared" si="9"/>
        <v>49696</v>
      </c>
      <c r="Q53" s="11">
        <f t="shared" si="9"/>
        <v>26108.35</v>
      </c>
      <c r="R53" s="12">
        <f t="shared" si="8"/>
        <v>52.53611960721184</v>
      </c>
      <c r="S53" s="11">
        <f>SUM(S54:S55)</f>
        <v>20000</v>
      </c>
      <c r="T53" s="11">
        <f>SUM(T54:T55)</f>
        <v>0</v>
      </c>
      <c r="U53" s="11">
        <v>0</v>
      </c>
      <c r="V53" s="11">
        <f>SUM(V54:V55)</f>
        <v>0</v>
      </c>
      <c r="W53" s="11">
        <f>SUM(W54:W55)</f>
        <v>0</v>
      </c>
      <c r="X53" s="11">
        <v>0</v>
      </c>
      <c r="Y53" s="11">
        <f t="shared" si="9"/>
        <v>0</v>
      </c>
      <c r="Z53" s="11">
        <f t="shared" si="9"/>
        <v>0</v>
      </c>
      <c r="AA53" s="11">
        <v>0</v>
      </c>
      <c r="AB53" s="11">
        <f t="shared" si="9"/>
        <v>0</v>
      </c>
      <c r="AC53" s="11">
        <f t="shared" si="9"/>
        <v>0</v>
      </c>
      <c r="AD53" s="11">
        <v>0</v>
      </c>
    </row>
    <row r="54" spans="1:30" ht="27.75" customHeight="1">
      <c r="A54" s="7"/>
      <c r="B54" s="7">
        <v>85153</v>
      </c>
      <c r="C54" s="7" t="s">
        <v>41</v>
      </c>
      <c r="D54" s="11">
        <v>20000</v>
      </c>
      <c r="E54" s="11">
        <v>4199.01</v>
      </c>
      <c r="F54" s="11">
        <f t="shared" si="0"/>
        <v>20.995050000000003</v>
      </c>
      <c r="G54" s="11">
        <v>20000</v>
      </c>
      <c r="H54" s="11">
        <v>4199.01</v>
      </c>
      <c r="I54" s="11">
        <f>H54/G54*100</f>
        <v>20.995050000000003</v>
      </c>
      <c r="J54" s="11">
        <v>16000</v>
      </c>
      <c r="K54" s="11">
        <v>4199.01</v>
      </c>
      <c r="L54" s="12">
        <f>K54/J54*100</f>
        <v>26.2438125</v>
      </c>
      <c r="M54" s="11">
        <v>8500</v>
      </c>
      <c r="N54" s="11">
        <v>1800</v>
      </c>
      <c r="O54" s="12">
        <f>N54/M54*100</f>
        <v>21.176470588235293</v>
      </c>
      <c r="P54" s="11">
        <v>7500</v>
      </c>
      <c r="Q54" s="11">
        <v>2399.01</v>
      </c>
      <c r="R54" s="12">
        <f t="shared" si="8"/>
        <v>31.986800000000002</v>
      </c>
      <c r="S54" s="11">
        <v>4000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</row>
    <row r="55" spans="1:30" ht="27.75" customHeight="1">
      <c r="A55" s="7"/>
      <c r="B55" s="7">
        <v>85154</v>
      </c>
      <c r="C55" s="7" t="s">
        <v>42</v>
      </c>
      <c r="D55" s="11">
        <v>80196</v>
      </c>
      <c r="E55" s="11">
        <v>33917.34</v>
      </c>
      <c r="F55" s="11">
        <f t="shared" si="0"/>
        <v>42.2930570103247</v>
      </c>
      <c r="G55" s="11">
        <v>80196</v>
      </c>
      <c r="H55" s="11">
        <v>33917.34</v>
      </c>
      <c r="I55" s="11">
        <f t="shared" si="1"/>
        <v>42.2930570103247</v>
      </c>
      <c r="J55" s="11">
        <v>64196</v>
      </c>
      <c r="K55" s="11">
        <v>33917.34</v>
      </c>
      <c r="L55" s="12">
        <f>K55/J55*100</f>
        <v>52.83403950401894</v>
      </c>
      <c r="M55" s="11">
        <v>22000</v>
      </c>
      <c r="N55" s="11">
        <v>10208</v>
      </c>
      <c r="O55" s="12">
        <f>N55/M55*100</f>
        <v>46.400000000000006</v>
      </c>
      <c r="P55" s="11">
        <v>42196</v>
      </c>
      <c r="Q55" s="11">
        <v>23709.34</v>
      </c>
      <c r="R55" s="12">
        <f t="shared" si="8"/>
        <v>56.18859607545738</v>
      </c>
      <c r="S55" s="11">
        <v>16000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</row>
    <row r="56" spans="1:30" ht="27.75" customHeight="1">
      <c r="A56" s="7">
        <v>11</v>
      </c>
      <c r="B56" s="7">
        <v>852</v>
      </c>
      <c r="C56" s="7" t="s">
        <v>43</v>
      </c>
      <c r="D56" s="11">
        <f>SUM(D57:D65)</f>
        <v>1037528</v>
      </c>
      <c r="E56" s="11">
        <f>SUM(E57:E65)</f>
        <v>502489.92999999993</v>
      </c>
      <c r="F56" s="11">
        <f t="shared" si="0"/>
        <v>48.431457271514596</v>
      </c>
      <c r="G56" s="11">
        <f aca="true" t="shared" si="10" ref="G56:AC56">SUM(G57:G65)</f>
        <v>1037528</v>
      </c>
      <c r="H56" s="11">
        <f t="shared" si="10"/>
        <v>502489.92999999993</v>
      </c>
      <c r="I56" s="11">
        <f t="shared" si="1"/>
        <v>48.431457271514596</v>
      </c>
      <c r="J56" s="11">
        <f t="shared" si="10"/>
        <v>640684</v>
      </c>
      <c r="K56" s="11">
        <f t="shared" si="10"/>
        <v>305078.99</v>
      </c>
      <c r="L56" s="12">
        <f>K56/J56*100</f>
        <v>47.617700769802276</v>
      </c>
      <c r="M56" s="11">
        <f t="shared" si="10"/>
        <v>364184</v>
      </c>
      <c r="N56" s="11">
        <f t="shared" si="10"/>
        <v>173506.54</v>
      </c>
      <c r="O56" s="12">
        <f>N56/M56*100</f>
        <v>47.64254882147486</v>
      </c>
      <c r="P56" s="11">
        <f t="shared" si="10"/>
        <v>276500</v>
      </c>
      <c r="Q56" s="11">
        <f t="shared" si="10"/>
        <v>131572.45</v>
      </c>
      <c r="R56" s="11">
        <f t="shared" si="8"/>
        <v>47.58497287522604</v>
      </c>
      <c r="S56" s="11">
        <f>SUM(S57:S65)</f>
        <v>20000</v>
      </c>
      <c r="T56" s="11">
        <f>SUM(T57:T65)</f>
        <v>3039.9</v>
      </c>
      <c r="U56" s="11">
        <f>(T56/S56)*100</f>
        <v>15.199499999999999</v>
      </c>
      <c r="V56" s="11">
        <f>SUM(V57:V65)</f>
        <v>376844</v>
      </c>
      <c r="W56" s="11">
        <f>SUM(W57:W65)</f>
        <v>194371.04</v>
      </c>
      <c r="X56" s="12">
        <f>W56/V56*100</f>
        <v>51.57864792858584</v>
      </c>
      <c r="Y56" s="11">
        <f t="shared" si="10"/>
        <v>0</v>
      </c>
      <c r="Z56" s="11">
        <f t="shared" si="10"/>
        <v>0</v>
      </c>
      <c r="AA56" s="11">
        <v>0</v>
      </c>
      <c r="AB56" s="11">
        <f t="shared" si="10"/>
        <v>0</v>
      </c>
      <c r="AC56" s="11">
        <f t="shared" si="10"/>
        <v>0</v>
      </c>
      <c r="AD56" s="11">
        <v>0</v>
      </c>
    </row>
    <row r="57" spans="1:30" ht="27.75" customHeight="1">
      <c r="A57" s="7"/>
      <c r="B57" s="7">
        <v>85202</v>
      </c>
      <c r="C57" s="7" t="s">
        <v>44</v>
      </c>
      <c r="D57" s="11">
        <v>240000</v>
      </c>
      <c r="E57" s="11">
        <v>118264.66</v>
      </c>
      <c r="F57" s="11">
        <f t="shared" si="0"/>
        <v>49.276941666666666</v>
      </c>
      <c r="G57" s="11">
        <v>240000</v>
      </c>
      <c r="H57" s="11">
        <v>118264.66</v>
      </c>
      <c r="I57" s="11">
        <f t="shared" si="1"/>
        <v>49.276941666666666</v>
      </c>
      <c r="J57" s="11">
        <v>240000</v>
      </c>
      <c r="K57" s="11">
        <v>118264.66</v>
      </c>
      <c r="L57" s="11">
        <f>K57/J57*100</f>
        <v>49.276941666666666</v>
      </c>
      <c r="M57" s="11">
        <v>0</v>
      </c>
      <c r="N57" s="11">
        <v>0</v>
      </c>
      <c r="O57" s="12">
        <v>0</v>
      </c>
      <c r="P57" s="11">
        <v>240000</v>
      </c>
      <c r="Q57" s="11">
        <v>118264.66</v>
      </c>
      <c r="R57" s="11">
        <f>Q57/P57*100</f>
        <v>49.276941666666666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</row>
    <row r="58" spans="1:30" ht="46.5" customHeight="1">
      <c r="A58" s="7"/>
      <c r="B58" s="7">
        <v>85212</v>
      </c>
      <c r="C58" s="7" t="s">
        <v>69</v>
      </c>
      <c r="D58" s="11">
        <v>20000</v>
      </c>
      <c r="E58" s="11">
        <v>3039.9</v>
      </c>
      <c r="F58" s="11">
        <f t="shared" si="0"/>
        <v>15.199499999999999</v>
      </c>
      <c r="G58" s="11">
        <v>20000</v>
      </c>
      <c r="H58" s="11">
        <v>3039.9</v>
      </c>
      <c r="I58" s="11">
        <f t="shared" si="1"/>
        <v>15.199499999999999</v>
      </c>
      <c r="J58" s="11">
        <v>0</v>
      </c>
      <c r="K58" s="11">
        <v>0</v>
      </c>
      <c r="L58" s="12">
        <v>0</v>
      </c>
      <c r="M58" s="11">
        <v>0</v>
      </c>
      <c r="N58" s="11">
        <v>0</v>
      </c>
      <c r="O58" s="12">
        <v>0</v>
      </c>
      <c r="P58" s="11">
        <v>0</v>
      </c>
      <c r="Q58" s="11">
        <v>0</v>
      </c>
      <c r="R58" s="11">
        <v>0</v>
      </c>
      <c r="S58" s="11">
        <v>20000</v>
      </c>
      <c r="T58" s="11">
        <v>3039.9</v>
      </c>
      <c r="U58" s="11">
        <f>(T58/S58)*100</f>
        <v>15.199499999999999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</row>
    <row r="59" spans="1:30" ht="80.25" customHeight="1">
      <c r="A59" s="7"/>
      <c r="B59" s="7">
        <v>85213</v>
      </c>
      <c r="C59" s="7" t="s">
        <v>90</v>
      </c>
      <c r="D59" s="11">
        <v>12246</v>
      </c>
      <c r="E59" s="11">
        <v>6328.89</v>
      </c>
      <c r="F59" s="11">
        <f t="shared" si="0"/>
        <v>51.681283684468404</v>
      </c>
      <c r="G59" s="11">
        <v>12246</v>
      </c>
      <c r="H59" s="11">
        <v>6328.89</v>
      </c>
      <c r="I59" s="11">
        <f>(H59/G59)*100</f>
        <v>51.681283684468404</v>
      </c>
      <c r="J59" s="11">
        <v>12246</v>
      </c>
      <c r="K59" s="11">
        <v>6328.89</v>
      </c>
      <c r="L59" s="11">
        <f>(K59/J59)*100</f>
        <v>51.681283684468404</v>
      </c>
      <c r="M59" s="11">
        <v>12246</v>
      </c>
      <c r="N59" s="11">
        <v>6328.89</v>
      </c>
      <c r="O59" s="11">
        <f>(N59/M59)*100</f>
        <v>51.681283684468404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</row>
    <row r="60" spans="1:30" ht="35.25" customHeight="1">
      <c r="A60" s="7"/>
      <c r="B60" s="7">
        <v>85214</v>
      </c>
      <c r="C60" s="7" t="s">
        <v>91</v>
      </c>
      <c r="D60" s="11">
        <v>98529</v>
      </c>
      <c r="E60" s="11">
        <v>43709.48</v>
      </c>
      <c r="F60" s="11">
        <f t="shared" si="0"/>
        <v>44.362045692131254</v>
      </c>
      <c r="G60" s="11">
        <v>98529</v>
      </c>
      <c r="H60" s="11">
        <v>43709.48</v>
      </c>
      <c r="I60" s="11">
        <f t="shared" si="1"/>
        <v>44.362045692131254</v>
      </c>
      <c r="J60" s="11">
        <v>0</v>
      </c>
      <c r="K60" s="11">
        <v>0</v>
      </c>
      <c r="L60" s="12">
        <v>0</v>
      </c>
      <c r="M60" s="11">
        <v>0</v>
      </c>
      <c r="N60" s="11">
        <v>0</v>
      </c>
      <c r="O60" s="12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98529</v>
      </c>
      <c r="W60" s="11">
        <v>43709.48</v>
      </c>
      <c r="X60" s="11">
        <f>W60/V60*100</f>
        <v>44.362045692131254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</row>
    <row r="61" spans="1:30" ht="27.75" customHeight="1">
      <c r="A61" s="7"/>
      <c r="B61" s="7">
        <v>85215</v>
      </c>
      <c r="C61" s="7" t="s">
        <v>45</v>
      </c>
      <c r="D61" s="11">
        <v>3500</v>
      </c>
      <c r="E61" s="11">
        <v>1049.97</v>
      </c>
      <c r="F61" s="11">
        <f t="shared" si="0"/>
        <v>29.999142857142857</v>
      </c>
      <c r="G61" s="11">
        <v>3500</v>
      </c>
      <c r="H61" s="11">
        <v>1049.97</v>
      </c>
      <c r="I61" s="11">
        <f t="shared" si="1"/>
        <v>29.999142857142857</v>
      </c>
      <c r="J61" s="11">
        <v>500</v>
      </c>
      <c r="K61" s="11">
        <v>0</v>
      </c>
      <c r="L61" s="12">
        <v>0</v>
      </c>
      <c r="M61" s="11">
        <v>0</v>
      </c>
      <c r="N61" s="11">
        <v>0</v>
      </c>
      <c r="O61" s="12">
        <v>0</v>
      </c>
      <c r="P61" s="11">
        <v>500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3000</v>
      </c>
      <c r="W61" s="11">
        <v>1049.97</v>
      </c>
      <c r="X61" s="11">
        <f>W61/V61*100</f>
        <v>34.999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</row>
    <row r="62" spans="1:30" ht="27.75" customHeight="1">
      <c r="A62" s="7"/>
      <c r="B62" s="7">
        <v>85216</v>
      </c>
      <c r="C62" s="7" t="s">
        <v>80</v>
      </c>
      <c r="D62" s="11">
        <v>142557</v>
      </c>
      <c r="E62" s="11">
        <v>77706.53</v>
      </c>
      <c r="F62" s="11">
        <f t="shared" si="0"/>
        <v>54.509094607770926</v>
      </c>
      <c r="G62" s="11">
        <v>142557</v>
      </c>
      <c r="H62" s="11">
        <v>77706.53</v>
      </c>
      <c r="I62" s="11">
        <f>(H62/G62)*100</f>
        <v>54.509094607770926</v>
      </c>
      <c r="J62" s="11">
        <v>0</v>
      </c>
      <c r="K62" s="11">
        <v>0</v>
      </c>
      <c r="L62" s="12">
        <v>0</v>
      </c>
      <c r="M62" s="11">
        <v>0</v>
      </c>
      <c r="N62" s="11">
        <v>0</v>
      </c>
      <c r="O62" s="12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142557</v>
      </c>
      <c r="W62" s="11">
        <v>77706.53</v>
      </c>
      <c r="X62" s="11">
        <f aca="true" t="shared" si="11" ref="X62:X67">(W62/V62)*100</f>
        <v>54.509094607770926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</row>
    <row r="63" spans="1:30" ht="27.75" customHeight="1">
      <c r="A63" s="7"/>
      <c r="B63" s="7">
        <v>85219</v>
      </c>
      <c r="C63" s="7" t="s">
        <v>46</v>
      </c>
      <c r="D63" s="11">
        <v>346690</v>
      </c>
      <c r="E63" s="11">
        <v>160543.41</v>
      </c>
      <c r="F63" s="11">
        <f t="shared" si="0"/>
        <v>46.30748218869884</v>
      </c>
      <c r="G63" s="11">
        <v>346690</v>
      </c>
      <c r="H63" s="11">
        <v>160543.41</v>
      </c>
      <c r="I63" s="11">
        <f t="shared" si="1"/>
        <v>46.30748218869884</v>
      </c>
      <c r="J63" s="11">
        <v>343690</v>
      </c>
      <c r="K63" s="11">
        <v>159947.88</v>
      </c>
      <c r="L63" s="12">
        <f>K63/J63*100</f>
        <v>46.53841543251186</v>
      </c>
      <c r="M63" s="11">
        <v>312390</v>
      </c>
      <c r="N63" s="11">
        <v>148234.25</v>
      </c>
      <c r="O63" s="11">
        <f>N63/M63*100</f>
        <v>47.45166298537085</v>
      </c>
      <c r="P63" s="11">
        <v>31300</v>
      </c>
      <c r="Q63" s="11">
        <v>11713.63</v>
      </c>
      <c r="R63" s="11">
        <f>Q63/P63*100</f>
        <v>37.42373801916933</v>
      </c>
      <c r="S63" s="11">
        <v>0</v>
      </c>
      <c r="T63" s="11">
        <v>0</v>
      </c>
      <c r="U63" s="11">
        <v>0</v>
      </c>
      <c r="V63" s="11">
        <v>3000</v>
      </c>
      <c r="W63" s="11">
        <v>595.53</v>
      </c>
      <c r="X63" s="11">
        <f t="shared" si="11"/>
        <v>19.851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</row>
    <row r="64" spans="1:30" ht="27.75" customHeight="1">
      <c r="A64" s="7"/>
      <c r="B64" s="7">
        <v>85228</v>
      </c>
      <c r="C64" s="7" t="s">
        <v>92</v>
      </c>
      <c r="D64" s="11">
        <v>44848</v>
      </c>
      <c r="E64" s="11">
        <v>20582.98</v>
      </c>
      <c r="F64" s="11">
        <f t="shared" si="0"/>
        <v>45.89497859436318</v>
      </c>
      <c r="G64" s="11">
        <v>44848</v>
      </c>
      <c r="H64" s="11">
        <v>20582.98</v>
      </c>
      <c r="I64" s="11">
        <f>(H64/G64)*100</f>
        <v>45.89497859436318</v>
      </c>
      <c r="J64" s="11">
        <v>44248</v>
      </c>
      <c r="K64" s="11">
        <v>20537.56</v>
      </c>
      <c r="L64" s="12">
        <f>K64/J64*100</f>
        <v>46.41466280961852</v>
      </c>
      <c r="M64" s="11">
        <v>39548</v>
      </c>
      <c r="N64" s="11">
        <v>18943.4</v>
      </c>
      <c r="O64" s="11">
        <f>N64/M64*100</f>
        <v>47.899767371295646</v>
      </c>
      <c r="P64" s="11">
        <v>4700</v>
      </c>
      <c r="Q64" s="11">
        <v>1594.16</v>
      </c>
      <c r="R64" s="11">
        <f>Q64/P64*100</f>
        <v>33.918297872340425</v>
      </c>
      <c r="S64" s="11">
        <v>0</v>
      </c>
      <c r="T64" s="11">
        <v>0</v>
      </c>
      <c r="U64" s="11">
        <v>0</v>
      </c>
      <c r="V64" s="11">
        <v>600</v>
      </c>
      <c r="W64" s="11">
        <v>45.42</v>
      </c>
      <c r="X64" s="11">
        <f t="shared" si="11"/>
        <v>7.57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</row>
    <row r="65" spans="1:30" ht="27.75" customHeight="1">
      <c r="A65" s="7"/>
      <c r="B65" s="7">
        <v>85295</v>
      </c>
      <c r="C65" s="7" t="s">
        <v>16</v>
      </c>
      <c r="D65" s="11">
        <v>129158</v>
      </c>
      <c r="E65" s="11">
        <v>71264.11</v>
      </c>
      <c r="F65" s="11">
        <f t="shared" si="0"/>
        <v>55.1759163195466</v>
      </c>
      <c r="G65" s="11">
        <v>129158</v>
      </c>
      <c r="H65" s="11">
        <v>71264.11</v>
      </c>
      <c r="I65" s="11">
        <f t="shared" si="1"/>
        <v>55.1759163195466</v>
      </c>
      <c r="J65" s="11">
        <v>0</v>
      </c>
      <c r="K65" s="11">
        <v>0</v>
      </c>
      <c r="L65" s="12">
        <v>0</v>
      </c>
      <c r="M65" s="11">
        <v>0</v>
      </c>
      <c r="N65" s="11">
        <v>0</v>
      </c>
      <c r="O65" s="12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129158</v>
      </c>
      <c r="W65" s="11">
        <v>71264.11</v>
      </c>
      <c r="X65" s="11">
        <f t="shared" si="11"/>
        <v>55.1759163195466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</row>
    <row r="66" spans="1:30" ht="27.75" customHeight="1">
      <c r="A66" s="7">
        <v>12</v>
      </c>
      <c r="B66" s="7">
        <v>854</v>
      </c>
      <c r="C66" s="7" t="s">
        <v>47</v>
      </c>
      <c r="D66" s="11">
        <f>SUM(D67:D68)</f>
        <v>480595.23</v>
      </c>
      <c r="E66" s="11">
        <f>SUM(E67:E68)</f>
        <v>188921.29</v>
      </c>
      <c r="F66" s="11">
        <f t="shared" si="0"/>
        <v>39.309855405764225</v>
      </c>
      <c r="G66" s="11">
        <f>SUM(G67:G68)</f>
        <v>480595.23</v>
      </c>
      <c r="H66" s="11">
        <f>SUM(H67:H68)</f>
        <v>188921.29</v>
      </c>
      <c r="I66" s="11">
        <f t="shared" si="1"/>
        <v>39.309855405764225</v>
      </c>
      <c r="J66" s="11">
        <f>SUM(J67:J68)</f>
        <v>355893.23</v>
      </c>
      <c r="K66" s="11">
        <f>SUM(K67:K68)</f>
        <v>178226.7</v>
      </c>
      <c r="L66" s="12">
        <f>K66/J66*100</f>
        <v>50.078699164915285</v>
      </c>
      <c r="M66" s="11">
        <f>SUM(M67:M68)</f>
        <v>338545.23</v>
      </c>
      <c r="N66" s="11">
        <f>SUM(N67:N68)</f>
        <v>169220.87</v>
      </c>
      <c r="O66" s="11">
        <f>N66/M66*100</f>
        <v>49.98471548395468</v>
      </c>
      <c r="P66" s="11">
        <f>SUM(P67:P68)</f>
        <v>17348</v>
      </c>
      <c r="Q66" s="11">
        <f>SUM(Q67:Q68)</f>
        <v>9005.83</v>
      </c>
      <c r="R66" s="11">
        <f>Q66/P66*100</f>
        <v>51.91278533548535</v>
      </c>
      <c r="S66" s="11">
        <f>SUM(S67:S68)</f>
        <v>0</v>
      </c>
      <c r="T66" s="11">
        <f>SUM(T67:T68)</f>
        <v>0</v>
      </c>
      <c r="U66" s="11">
        <v>0</v>
      </c>
      <c r="V66" s="11">
        <f>SUM(V67:V68)</f>
        <v>124702</v>
      </c>
      <c r="W66" s="11">
        <f>SUM(W67:W68)</f>
        <v>10694.59</v>
      </c>
      <c r="X66" s="11">
        <f t="shared" si="11"/>
        <v>8.576117464034258</v>
      </c>
      <c r="Y66" s="11">
        <f>SUM(Y67:Y68)</f>
        <v>0</v>
      </c>
      <c r="Z66" s="11">
        <f>SUM(Z67:Z68)</f>
        <v>0</v>
      </c>
      <c r="AA66" s="11">
        <v>0</v>
      </c>
      <c r="AB66" s="11">
        <f>SUM(AB67:AB68)</f>
        <v>0</v>
      </c>
      <c r="AC66" s="11">
        <f>SUM(AC67:AC68)</f>
        <v>0</v>
      </c>
      <c r="AD66" s="11">
        <v>0</v>
      </c>
    </row>
    <row r="67" spans="1:30" ht="27.75" customHeight="1">
      <c r="A67" s="7"/>
      <c r="B67" s="7">
        <v>85401</v>
      </c>
      <c r="C67" s="7" t="s">
        <v>48</v>
      </c>
      <c r="D67" s="11">
        <v>381207.23</v>
      </c>
      <c r="E67" s="11">
        <v>188921.29</v>
      </c>
      <c r="F67" s="11">
        <f t="shared" si="0"/>
        <v>49.558684917911975</v>
      </c>
      <c r="G67" s="11">
        <v>381207.23</v>
      </c>
      <c r="H67" s="11">
        <v>188921.29</v>
      </c>
      <c r="I67" s="11">
        <f t="shared" si="1"/>
        <v>49.558684917911975</v>
      </c>
      <c r="J67" s="11">
        <v>355893.23</v>
      </c>
      <c r="K67" s="11">
        <v>178226.7</v>
      </c>
      <c r="L67" s="12">
        <f>K67/J67*100</f>
        <v>50.078699164915285</v>
      </c>
      <c r="M67" s="11">
        <v>338545.23</v>
      </c>
      <c r="N67" s="11">
        <v>169220.87</v>
      </c>
      <c r="O67" s="11">
        <f>N67/M67*100</f>
        <v>49.98471548395468</v>
      </c>
      <c r="P67" s="11">
        <v>17348</v>
      </c>
      <c r="Q67" s="11">
        <v>9005.83</v>
      </c>
      <c r="R67" s="11">
        <f>Q67/P67*100</f>
        <v>51.91278533548535</v>
      </c>
      <c r="S67" s="11">
        <v>0</v>
      </c>
      <c r="T67" s="11">
        <v>0</v>
      </c>
      <c r="U67" s="11">
        <v>0</v>
      </c>
      <c r="V67" s="11">
        <v>25314</v>
      </c>
      <c r="W67" s="11">
        <v>10694.59</v>
      </c>
      <c r="X67" s="11">
        <f t="shared" si="11"/>
        <v>42.24772852966738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</row>
    <row r="68" spans="1:30" ht="27.75" customHeight="1">
      <c r="A68" s="7"/>
      <c r="B68" s="7">
        <v>85415</v>
      </c>
      <c r="C68" s="7" t="s">
        <v>49</v>
      </c>
      <c r="D68" s="11">
        <v>99388</v>
      </c>
      <c r="E68" s="11">
        <v>0</v>
      </c>
      <c r="F68" s="11">
        <f t="shared" si="0"/>
        <v>0</v>
      </c>
      <c r="G68" s="11">
        <v>99388</v>
      </c>
      <c r="H68" s="11">
        <v>0</v>
      </c>
      <c r="I68" s="11">
        <f t="shared" si="1"/>
        <v>0</v>
      </c>
      <c r="J68" s="11">
        <v>0</v>
      </c>
      <c r="K68" s="11">
        <v>0</v>
      </c>
      <c r="L68" s="12">
        <v>0</v>
      </c>
      <c r="M68" s="11">
        <v>0</v>
      </c>
      <c r="N68" s="11">
        <v>0</v>
      </c>
      <c r="O68" s="12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99388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</row>
    <row r="69" spans="1:30" ht="27.75" customHeight="1">
      <c r="A69" s="7">
        <v>13</v>
      </c>
      <c r="B69" s="7">
        <v>900</v>
      </c>
      <c r="C69" s="7" t="s">
        <v>50</v>
      </c>
      <c r="D69" s="11">
        <f>SUM(D70:D74)</f>
        <v>867330.4</v>
      </c>
      <c r="E69" s="11">
        <f>SUM(E70:E74)</f>
        <v>288733.59</v>
      </c>
      <c r="F69" s="11">
        <f t="shared" si="0"/>
        <v>33.28991927413129</v>
      </c>
      <c r="G69" s="11">
        <f aca="true" t="shared" si="12" ref="G69:AC69">SUM(G70:G74)</f>
        <v>556670.4</v>
      </c>
      <c r="H69" s="11">
        <f t="shared" si="12"/>
        <v>224073.59000000003</v>
      </c>
      <c r="I69" s="11">
        <f t="shared" si="1"/>
        <v>40.252470761872736</v>
      </c>
      <c r="J69" s="11">
        <f t="shared" si="12"/>
        <v>496670.4</v>
      </c>
      <c r="K69" s="11">
        <f t="shared" si="12"/>
        <v>164112.13</v>
      </c>
      <c r="L69" s="11">
        <f>K69/J69*100</f>
        <v>33.042462365383564</v>
      </c>
      <c r="M69" s="11">
        <f t="shared" si="12"/>
        <v>0</v>
      </c>
      <c r="N69" s="11">
        <f t="shared" si="12"/>
        <v>0</v>
      </c>
      <c r="O69" s="12">
        <v>0</v>
      </c>
      <c r="P69" s="11">
        <f t="shared" si="12"/>
        <v>496670.4</v>
      </c>
      <c r="Q69" s="11">
        <f t="shared" si="12"/>
        <v>164112.13</v>
      </c>
      <c r="R69" s="12">
        <f>Q69/P69*100</f>
        <v>33.042462365383564</v>
      </c>
      <c r="S69" s="11">
        <f>SUM(S70:S74)</f>
        <v>60000</v>
      </c>
      <c r="T69" s="11">
        <f>SUM(T70:T74)</f>
        <v>59961.46</v>
      </c>
      <c r="U69" s="11">
        <f>(T69/S69)*100</f>
        <v>99.93576666666667</v>
      </c>
      <c r="V69" s="11">
        <f>SUM(V70:V74)</f>
        <v>0</v>
      </c>
      <c r="W69" s="11">
        <f>SUM(W70:W74)</f>
        <v>0</v>
      </c>
      <c r="X69" s="11">
        <v>0</v>
      </c>
      <c r="Y69" s="11">
        <f t="shared" si="12"/>
        <v>0</v>
      </c>
      <c r="Z69" s="11">
        <f t="shared" si="12"/>
        <v>0</v>
      </c>
      <c r="AA69" s="11">
        <v>0</v>
      </c>
      <c r="AB69" s="11">
        <f t="shared" si="12"/>
        <v>310660</v>
      </c>
      <c r="AC69" s="11">
        <f t="shared" si="12"/>
        <v>64660</v>
      </c>
      <c r="AD69" s="11">
        <f>AC69/AB69*100</f>
        <v>20.813751368055108</v>
      </c>
    </row>
    <row r="70" spans="1:30" ht="27.75" customHeight="1">
      <c r="A70" s="7"/>
      <c r="B70" s="7">
        <v>90002</v>
      </c>
      <c r="C70" s="7" t="s">
        <v>51</v>
      </c>
      <c r="D70" s="11">
        <v>60000</v>
      </c>
      <c r="E70" s="11">
        <v>0</v>
      </c>
      <c r="F70" s="11">
        <f t="shared" si="0"/>
        <v>0</v>
      </c>
      <c r="G70" s="11">
        <v>60000</v>
      </c>
      <c r="H70" s="11">
        <v>0</v>
      </c>
      <c r="I70" s="11">
        <f t="shared" si="1"/>
        <v>0</v>
      </c>
      <c r="J70" s="11">
        <v>60000</v>
      </c>
      <c r="K70" s="11">
        <v>0</v>
      </c>
      <c r="L70" s="12">
        <v>0</v>
      </c>
      <c r="M70" s="11">
        <v>0</v>
      </c>
      <c r="N70" s="11">
        <v>0</v>
      </c>
      <c r="O70" s="12">
        <v>0</v>
      </c>
      <c r="P70" s="11">
        <v>60000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</row>
    <row r="71" spans="1:30" ht="27.75" customHeight="1">
      <c r="A71" s="7"/>
      <c r="B71" s="7">
        <v>90005</v>
      </c>
      <c r="C71" s="7" t="s">
        <v>81</v>
      </c>
      <c r="D71" s="11">
        <v>64660</v>
      </c>
      <c r="E71" s="11">
        <v>64660</v>
      </c>
      <c r="F71" s="11">
        <f t="shared" si="0"/>
        <v>100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2">
        <v>0</v>
      </c>
      <c r="M71" s="11">
        <v>0</v>
      </c>
      <c r="N71" s="11">
        <v>0</v>
      </c>
      <c r="O71" s="12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64660</v>
      </c>
      <c r="AC71" s="11">
        <v>64660</v>
      </c>
      <c r="AD71" s="11">
        <f>AC71/AB71*100</f>
        <v>100</v>
      </c>
    </row>
    <row r="72" spans="1:30" ht="27.75" customHeight="1">
      <c r="A72" s="7"/>
      <c r="B72" s="7">
        <v>90015</v>
      </c>
      <c r="C72" s="7" t="s">
        <v>52</v>
      </c>
      <c r="D72" s="11">
        <v>641000</v>
      </c>
      <c r="E72" s="11">
        <v>157567.23</v>
      </c>
      <c r="F72" s="11">
        <f t="shared" si="0"/>
        <v>24.581471138845558</v>
      </c>
      <c r="G72" s="11">
        <v>395000</v>
      </c>
      <c r="H72" s="11">
        <v>157567.23</v>
      </c>
      <c r="I72" s="11">
        <f t="shared" si="1"/>
        <v>39.89043797468354</v>
      </c>
      <c r="J72" s="11">
        <v>395000</v>
      </c>
      <c r="K72" s="11">
        <v>157567.23</v>
      </c>
      <c r="L72" s="11">
        <f>K72/J72*100</f>
        <v>39.89043797468354</v>
      </c>
      <c r="M72" s="11">
        <v>0</v>
      </c>
      <c r="N72" s="11">
        <v>0</v>
      </c>
      <c r="O72" s="12">
        <v>0</v>
      </c>
      <c r="P72" s="11">
        <v>395000</v>
      </c>
      <c r="Q72" s="11">
        <v>157567.23</v>
      </c>
      <c r="R72" s="11">
        <f>Q72/P72*100</f>
        <v>39.89043797468354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246000</v>
      </c>
      <c r="AC72" s="11">
        <v>0</v>
      </c>
      <c r="AD72" s="11">
        <f>AC72/AB72*100</f>
        <v>0</v>
      </c>
    </row>
    <row r="73" spans="1:30" ht="36.75" customHeight="1">
      <c r="A73" s="7"/>
      <c r="B73" s="7">
        <v>90019</v>
      </c>
      <c r="C73" s="7" t="s">
        <v>82</v>
      </c>
      <c r="D73" s="11">
        <v>11670.4</v>
      </c>
      <c r="E73" s="11">
        <v>0</v>
      </c>
      <c r="F73" s="11">
        <f t="shared" si="0"/>
        <v>0</v>
      </c>
      <c r="G73" s="11">
        <v>11670.4</v>
      </c>
      <c r="H73" s="11">
        <v>0</v>
      </c>
      <c r="I73" s="11">
        <f>(H73/G73)*100</f>
        <v>0</v>
      </c>
      <c r="J73" s="11">
        <v>11670.4</v>
      </c>
      <c r="K73" s="11">
        <v>0</v>
      </c>
      <c r="L73" s="11">
        <f>(K73/J73)*100</f>
        <v>0</v>
      </c>
      <c r="M73" s="11">
        <v>0</v>
      </c>
      <c r="N73" s="11">
        <v>0</v>
      </c>
      <c r="O73" s="12">
        <v>0</v>
      </c>
      <c r="P73" s="11">
        <v>11670.4</v>
      </c>
      <c r="Q73" s="11">
        <v>0</v>
      </c>
      <c r="R73" s="11">
        <f>(Q73/P73)*100</f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</row>
    <row r="74" spans="1:30" ht="27.75" customHeight="1">
      <c r="A74" s="7"/>
      <c r="B74" s="7">
        <v>90095</v>
      </c>
      <c r="C74" s="7" t="s">
        <v>16</v>
      </c>
      <c r="D74" s="11">
        <v>90000</v>
      </c>
      <c r="E74" s="11">
        <v>66506.36</v>
      </c>
      <c r="F74" s="11">
        <f t="shared" si="0"/>
        <v>73.89595555555556</v>
      </c>
      <c r="G74" s="11">
        <v>90000</v>
      </c>
      <c r="H74" s="11">
        <v>66506.36</v>
      </c>
      <c r="I74" s="11">
        <f t="shared" si="1"/>
        <v>73.89595555555556</v>
      </c>
      <c r="J74" s="11">
        <v>30000</v>
      </c>
      <c r="K74" s="11">
        <v>6544.9</v>
      </c>
      <c r="L74" s="11">
        <f>K74/J74*100</f>
        <v>21.816333333333333</v>
      </c>
      <c r="M74" s="11">
        <v>0</v>
      </c>
      <c r="N74" s="11">
        <v>0</v>
      </c>
      <c r="O74" s="12">
        <v>0</v>
      </c>
      <c r="P74" s="11">
        <v>30000</v>
      </c>
      <c r="Q74" s="11">
        <v>6544.9</v>
      </c>
      <c r="R74" s="11">
        <f>Q74/P74*100</f>
        <v>21.816333333333333</v>
      </c>
      <c r="S74" s="11">
        <v>60000</v>
      </c>
      <c r="T74" s="11">
        <v>59961.46</v>
      </c>
      <c r="U74" s="11">
        <f aca="true" t="shared" si="13" ref="U74:U79">T74/S74*100</f>
        <v>99.93576666666667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</row>
    <row r="75" spans="1:30" ht="27.75" customHeight="1">
      <c r="A75" s="7">
        <v>14</v>
      </c>
      <c r="B75" s="7">
        <v>921</v>
      </c>
      <c r="C75" s="7" t="s">
        <v>53</v>
      </c>
      <c r="D75" s="11">
        <f>SUM(D76:D77)</f>
        <v>1066836</v>
      </c>
      <c r="E75" s="11">
        <f>SUM(E76:E77)</f>
        <v>543344.47</v>
      </c>
      <c r="F75" s="11">
        <f t="shared" si="0"/>
        <v>50.930458852157216</v>
      </c>
      <c r="G75" s="11">
        <f>SUM(G76:G77)</f>
        <v>607982</v>
      </c>
      <c r="H75" s="11">
        <f>SUM(H76:H77)</f>
        <v>340703</v>
      </c>
      <c r="I75" s="11">
        <f t="shared" si="1"/>
        <v>56.03833666128274</v>
      </c>
      <c r="J75" s="11">
        <f>SUM(J76:J77)</f>
        <v>0</v>
      </c>
      <c r="K75" s="11">
        <f>SUM(K76:K77)</f>
        <v>0</v>
      </c>
      <c r="L75" s="12">
        <v>0</v>
      </c>
      <c r="M75" s="11">
        <f>SUM(M76:M77)</f>
        <v>0</v>
      </c>
      <c r="N75" s="11">
        <f>SUM(N76:N77)</f>
        <v>0</v>
      </c>
      <c r="O75" s="12">
        <v>0</v>
      </c>
      <c r="P75" s="11">
        <f>SUM(P76:P77)</f>
        <v>0</v>
      </c>
      <c r="Q75" s="11">
        <f>SUM(Q76:Q77)</f>
        <v>0</v>
      </c>
      <c r="R75" s="11">
        <v>0</v>
      </c>
      <c r="S75" s="11">
        <f>SUM(S76:S77)</f>
        <v>607982</v>
      </c>
      <c r="T75" s="11">
        <f>SUM(T76:T77)</f>
        <v>340703</v>
      </c>
      <c r="U75" s="12">
        <f t="shared" si="13"/>
        <v>56.03833666128274</v>
      </c>
      <c r="V75" s="11">
        <f>SUM(V76:V77)</f>
        <v>0</v>
      </c>
      <c r="W75" s="11">
        <f>SUM(W76:W77)</f>
        <v>0</v>
      </c>
      <c r="X75" s="11">
        <v>0</v>
      </c>
      <c r="Y75" s="11">
        <f>SUM(Y76:Y77)</f>
        <v>0</v>
      </c>
      <c r="Z75" s="11">
        <f>SUM(Z76:Z77)</f>
        <v>0</v>
      </c>
      <c r="AA75" s="11">
        <v>0</v>
      </c>
      <c r="AB75" s="11">
        <f>SUM(AB76:AB77)</f>
        <v>458854</v>
      </c>
      <c r="AC75" s="11">
        <f>SUM(AC76:AC77)</f>
        <v>202641.47</v>
      </c>
      <c r="AD75" s="11">
        <f>AC75/AB75*100</f>
        <v>44.16251574574919</v>
      </c>
    </row>
    <row r="76" spans="1:30" ht="27.75" customHeight="1">
      <c r="A76" s="7"/>
      <c r="B76" s="7">
        <v>92109</v>
      </c>
      <c r="C76" s="7" t="s">
        <v>54</v>
      </c>
      <c r="D76" s="11">
        <v>978854</v>
      </c>
      <c r="E76" s="11">
        <v>495975.47</v>
      </c>
      <c r="F76" s="11">
        <f t="shared" si="0"/>
        <v>50.6689935373406</v>
      </c>
      <c r="G76" s="11">
        <v>520000</v>
      </c>
      <c r="H76" s="11">
        <v>293334</v>
      </c>
      <c r="I76" s="11">
        <f t="shared" si="1"/>
        <v>56.410384615384615</v>
      </c>
      <c r="J76" s="11">
        <v>0</v>
      </c>
      <c r="K76" s="11">
        <v>0</v>
      </c>
      <c r="L76" s="12">
        <v>0</v>
      </c>
      <c r="M76" s="11">
        <v>0</v>
      </c>
      <c r="N76" s="11">
        <v>0</v>
      </c>
      <c r="O76" s="12">
        <v>0</v>
      </c>
      <c r="P76" s="11">
        <v>0</v>
      </c>
      <c r="Q76" s="11">
        <v>0</v>
      </c>
      <c r="R76" s="11">
        <v>0</v>
      </c>
      <c r="S76" s="11">
        <v>520000</v>
      </c>
      <c r="T76" s="11">
        <v>293334</v>
      </c>
      <c r="U76" s="11">
        <f t="shared" si="13"/>
        <v>56.410384615384615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458854</v>
      </c>
      <c r="AC76" s="11">
        <v>202641.47</v>
      </c>
      <c r="AD76" s="11">
        <f>AC76/AB76*100</f>
        <v>44.16251574574919</v>
      </c>
    </row>
    <row r="77" spans="1:30" ht="12.75">
      <c r="A77" s="7"/>
      <c r="B77" s="7">
        <v>92116</v>
      </c>
      <c r="C77" s="7" t="s">
        <v>55</v>
      </c>
      <c r="D77" s="11">
        <v>87982</v>
      </c>
      <c r="E77" s="11">
        <v>47369</v>
      </c>
      <c r="F77" s="11">
        <f t="shared" si="0"/>
        <v>53.839421699893165</v>
      </c>
      <c r="G77" s="11">
        <v>87982</v>
      </c>
      <c r="H77" s="11">
        <v>47369</v>
      </c>
      <c r="I77" s="11">
        <f t="shared" si="1"/>
        <v>53.839421699893165</v>
      </c>
      <c r="J77" s="11">
        <v>0</v>
      </c>
      <c r="K77" s="11">
        <v>0</v>
      </c>
      <c r="L77" s="12">
        <v>0</v>
      </c>
      <c r="M77" s="11">
        <v>0</v>
      </c>
      <c r="N77" s="11">
        <v>0</v>
      </c>
      <c r="O77" s="12">
        <v>0</v>
      </c>
      <c r="P77" s="11">
        <v>0</v>
      </c>
      <c r="Q77" s="11">
        <v>0</v>
      </c>
      <c r="R77" s="11">
        <v>0</v>
      </c>
      <c r="S77" s="11">
        <v>87982</v>
      </c>
      <c r="T77" s="11">
        <v>47369</v>
      </c>
      <c r="U77" s="11">
        <f t="shared" si="13"/>
        <v>53.839421699893165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</row>
    <row r="78" spans="1:30" ht="12.75">
      <c r="A78" s="7">
        <v>15</v>
      </c>
      <c r="B78" s="7">
        <v>926</v>
      </c>
      <c r="C78" s="7" t="s">
        <v>56</v>
      </c>
      <c r="D78" s="11">
        <f>SUM(D79:D79)</f>
        <v>60000</v>
      </c>
      <c r="E78" s="11">
        <f>SUM(E79:E79)</f>
        <v>40000</v>
      </c>
      <c r="F78" s="11">
        <f t="shared" si="0"/>
        <v>66.66666666666666</v>
      </c>
      <c r="G78" s="11">
        <f>SUM(G79:G79)</f>
        <v>60000</v>
      </c>
      <c r="H78" s="11">
        <v>40000</v>
      </c>
      <c r="I78" s="11">
        <f t="shared" si="1"/>
        <v>66.66666666666666</v>
      </c>
      <c r="J78" s="11">
        <f>SUM(J79:J79)</f>
        <v>0</v>
      </c>
      <c r="K78" s="11">
        <f>SUM(K79:K79)</f>
        <v>0</v>
      </c>
      <c r="L78" s="12">
        <v>0</v>
      </c>
      <c r="M78" s="11">
        <f>SUM(M79:M79)</f>
        <v>0</v>
      </c>
      <c r="N78" s="11">
        <f>SUM(N79:N79)</f>
        <v>0</v>
      </c>
      <c r="O78" s="12">
        <v>0</v>
      </c>
      <c r="P78" s="11">
        <f>SUM(P79:P79)</f>
        <v>0</v>
      </c>
      <c r="Q78" s="11">
        <f>SUM(Q79:Q79)</f>
        <v>0</v>
      </c>
      <c r="R78" s="11">
        <v>0</v>
      </c>
      <c r="S78" s="11">
        <f>SUM(S79:S79)</f>
        <v>60000</v>
      </c>
      <c r="T78" s="11">
        <f>SUM(T79:T79)</f>
        <v>40000</v>
      </c>
      <c r="U78" s="11">
        <f t="shared" si="13"/>
        <v>66.66666666666666</v>
      </c>
      <c r="V78" s="11">
        <f>SUM(V79:V79)</f>
        <v>0</v>
      </c>
      <c r="W78" s="11">
        <f>SUM(W79:W79)</f>
        <v>0</v>
      </c>
      <c r="X78" s="11">
        <v>0</v>
      </c>
      <c r="Y78" s="11">
        <f>SUM(Y79:Y79)</f>
        <v>0</v>
      </c>
      <c r="Z78" s="11">
        <f>SUM(Z79:Z79)</f>
        <v>0</v>
      </c>
      <c r="AA78" s="11">
        <v>0</v>
      </c>
      <c r="AB78" s="11">
        <f>SUM(AB79:AB79)</f>
        <v>0</v>
      </c>
      <c r="AC78" s="11">
        <f>SUM(AC79:AC79)</f>
        <v>0</v>
      </c>
      <c r="AD78" s="11">
        <v>0</v>
      </c>
    </row>
    <row r="79" spans="1:30" ht="29.25" customHeight="1">
      <c r="A79" s="7"/>
      <c r="B79" s="7">
        <v>92605</v>
      </c>
      <c r="C79" s="7" t="s">
        <v>66</v>
      </c>
      <c r="D79" s="11">
        <v>60000</v>
      </c>
      <c r="E79" s="11">
        <v>40000</v>
      </c>
      <c r="F79" s="11">
        <f t="shared" si="0"/>
        <v>66.66666666666666</v>
      </c>
      <c r="G79" s="11">
        <v>60000</v>
      </c>
      <c r="H79" s="11">
        <v>40000</v>
      </c>
      <c r="I79" s="11">
        <f t="shared" si="1"/>
        <v>66.66666666666666</v>
      </c>
      <c r="J79" s="11">
        <v>0</v>
      </c>
      <c r="K79" s="11">
        <v>0</v>
      </c>
      <c r="L79" s="12">
        <v>0</v>
      </c>
      <c r="M79" s="11">
        <v>0</v>
      </c>
      <c r="N79" s="11">
        <v>0</v>
      </c>
      <c r="O79" s="12">
        <v>0</v>
      </c>
      <c r="P79" s="11">
        <v>0</v>
      </c>
      <c r="Q79" s="11">
        <v>0</v>
      </c>
      <c r="R79" s="11">
        <v>0</v>
      </c>
      <c r="S79" s="11">
        <v>60000</v>
      </c>
      <c r="T79" s="11">
        <v>40000</v>
      </c>
      <c r="U79" s="11">
        <f t="shared" si="13"/>
        <v>66.66666666666666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</row>
    <row r="80" spans="1:30" ht="12.75">
      <c r="A80" s="7"/>
      <c r="B80" s="7"/>
      <c r="C80" s="7"/>
      <c r="D80" s="11"/>
      <c r="E80" s="11"/>
      <c r="F80" s="11"/>
      <c r="G80" s="11"/>
      <c r="H80" s="11"/>
      <c r="I80" s="11"/>
      <c r="J80" s="11"/>
      <c r="K80" s="11"/>
      <c r="L80" s="12"/>
      <c r="M80" s="11"/>
      <c r="N80" s="11"/>
      <c r="O80" s="12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</row>
    <row r="81" spans="1:30" ht="34.5" customHeight="1">
      <c r="A81" s="7"/>
      <c r="B81" s="7" t="s">
        <v>57</v>
      </c>
      <c r="C81" s="7" t="s">
        <v>58</v>
      </c>
      <c r="D81" s="11">
        <f>D82+D84+D86+D89</f>
        <v>2788719</v>
      </c>
      <c r="E81" s="11">
        <f>E82+E84+E86+E89</f>
        <v>1552385.33</v>
      </c>
      <c r="F81" s="11">
        <f t="shared" si="0"/>
        <v>55.66661000982889</v>
      </c>
      <c r="G81" s="11">
        <f>G82+G84+G86+G89</f>
        <v>2788719</v>
      </c>
      <c r="H81" s="11">
        <f>H82+H84+H86+H89</f>
        <v>1552385.33</v>
      </c>
      <c r="I81" s="11">
        <f t="shared" si="1"/>
        <v>55.66661000982889</v>
      </c>
      <c r="J81" s="11">
        <f>J82+J84+J86+J89</f>
        <v>408145</v>
      </c>
      <c r="K81" s="11">
        <f>K82+K84+K86+K89</f>
        <v>282170.69999999995</v>
      </c>
      <c r="L81" s="12">
        <f aca="true" t="shared" si="14" ref="L81:L91">K81/J81*100</f>
        <v>69.1349152874591</v>
      </c>
      <c r="M81" s="11">
        <f>M82+M84+M86+M89</f>
        <v>162131.66999999998</v>
      </c>
      <c r="N81" s="11">
        <f>N82+N84+N86+N89</f>
        <v>75516.55</v>
      </c>
      <c r="O81" s="11">
        <f>(N81/M81)*100</f>
        <v>46.57729732876989</v>
      </c>
      <c r="P81" s="11">
        <f>P82+P84+P86+P89</f>
        <v>246013.33</v>
      </c>
      <c r="Q81" s="11">
        <f>Q82+Q84+Q86+Q89</f>
        <v>206654.14999999997</v>
      </c>
      <c r="R81" s="11">
        <f>(Q81/P81)*100</f>
        <v>84.00120026016475</v>
      </c>
      <c r="S81" s="11">
        <f>S82+S84+S86+S89</f>
        <v>0</v>
      </c>
      <c r="T81" s="11">
        <f>T82+T84+T86+T89</f>
        <v>0</v>
      </c>
      <c r="U81" s="11">
        <v>0</v>
      </c>
      <c r="V81" s="11">
        <f>V82+V84+V86+V89</f>
        <v>2380574</v>
      </c>
      <c r="W81" s="11">
        <f>W82+W84+W86+W89</f>
        <v>1270214.6300000001</v>
      </c>
      <c r="X81" s="11">
        <f>(W81/V81)*100</f>
        <v>53.35749403295173</v>
      </c>
      <c r="Y81" s="11">
        <f>Y82+Y84+Y86+Y89</f>
        <v>0</v>
      </c>
      <c r="Z81" s="11">
        <f>Z82+Z84+Z86+Z89</f>
        <v>0</v>
      </c>
      <c r="AA81" s="11">
        <v>0</v>
      </c>
      <c r="AB81" s="11">
        <f>AB82+AB84+AB86+AB89</f>
        <v>0</v>
      </c>
      <c r="AC81" s="11">
        <f>AC82+AC84+AC86+AC89</f>
        <v>0</v>
      </c>
      <c r="AD81" s="11">
        <v>0</v>
      </c>
    </row>
    <row r="82" spans="1:30" ht="12.75" customHeight="1">
      <c r="A82" s="7">
        <v>1</v>
      </c>
      <c r="B82" s="9" t="s">
        <v>94</v>
      </c>
      <c r="C82" s="7" t="s">
        <v>15</v>
      </c>
      <c r="D82" s="11">
        <v>193182</v>
      </c>
      <c r="E82" s="11">
        <v>193181.02</v>
      </c>
      <c r="F82" s="11">
        <f aca="true" t="shared" si="15" ref="F82:F94">(E82/D82)*100</f>
        <v>99.9994927063598</v>
      </c>
      <c r="G82" s="11">
        <v>193182</v>
      </c>
      <c r="H82" s="11">
        <v>193181.02</v>
      </c>
      <c r="I82" s="11">
        <f t="shared" si="1"/>
        <v>99.9994927063598</v>
      </c>
      <c r="J82" s="11">
        <v>193182</v>
      </c>
      <c r="K82" s="11">
        <v>193181.02</v>
      </c>
      <c r="L82" s="12">
        <f t="shared" si="14"/>
        <v>99.9994927063598</v>
      </c>
      <c r="M82" s="11">
        <v>1547.75</v>
      </c>
      <c r="N82" s="11">
        <v>1547.75</v>
      </c>
      <c r="O82" s="12">
        <f>N82/M82*100</f>
        <v>100</v>
      </c>
      <c r="P82" s="11">
        <v>191634.25</v>
      </c>
      <c r="Q82" s="11">
        <v>191633.27</v>
      </c>
      <c r="R82" s="12">
        <f>Q82/P82*100</f>
        <v>99.99948860916041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</row>
    <row r="83" spans="1:30" ht="27.75" customHeight="1">
      <c r="A83" s="7"/>
      <c r="B83" s="7" t="s">
        <v>97</v>
      </c>
      <c r="C83" s="7" t="s">
        <v>16</v>
      </c>
      <c r="D83" s="11">
        <v>193182</v>
      </c>
      <c r="E83" s="11">
        <v>193181.02</v>
      </c>
      <c r="F83" s="11">
        <f t="shared" si="15"/>
        <v>99.9994927063598</v>
      </c>
      <c r="G83" s="11">
        <v>193182</v>
      </c>
      <c r="H83" s="11">
        <v>193181.02</v>
      </c>
      <c r="I83" s="11">
        <f aca="true" t="shared" si="16" ref="I83:I105">H83/G83*100</f>
        <v>99.9994927063598</v>
      </c>
      <c r="J83" s="11">
        <v>193182</v>
      </c>
      <c r="K83" s="11">
        <v>193181.02</v>
      </c>
      <c r="L83" s="12">
        <f t="shared" si="14"/>
        <v>99.9994927063598</v>
      </c>
      <c r="M83" s="11">
        <v>1547.75</v>
      </c>
      <c r="N83" s="11">
        <v>1547.75</v>
      </c>
      <c r="O83" s="12">
        <f>N83/M83*100</f>
        <v>100</v>
      </c>
      <c r="P83" s="11">
        <v>191634.25</v>
      </c>
      <c r="Q83" s="11">
        <v>191633.27</v>
      </c>
      <c r="R83" s="12">
        <f>Q83/P83*100</f>
        <v>99.99948860916041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1">
        <v>0</v>
      </c>
    </row>
    <row r="84" spans="1:30" ht="27.75" customHeight="1">
      <c r="A84" s="7">
        <v>2</v>
      </c>
      <c r="B84" s="7">
        <v>750</v>
      </c>
      <c r="C84" s="7" t="s">
        <v>25</v>
      </c>
      <c r="D84" s="11">
        <v>60764</v>
      </c>
      <c r="E84" s="11">
        <v>32718</v>
      </c>
      <c r="F84" s="11">
        <f>(E84/D84)*100</f>
        <v>53.844381541702326</v>
      </c>
      <c r="G84" s="11">
        <v>60764</v>
      </c>
      <c r="H84" s="11">
        <v>32718</v>
      </c>
      <c r="I84" s="11">
        <f>H84/G84*100</f>
        <v>53.844381541702326</v>
      </c>
      <c r="J84" s="11">
        <v>60764</v>
      </c>
      <c r="K84" s="11">
        <v>32718</v>
      </c>
      <c r="L84" s="12">
        <f>K84/J84*100</f>
        <v>53.844381541702326</v>
      </c>
      <c r="M84" s="11">
        <v>60764</v>
      </c>
      <c r="N84" s="11">
        <v>32718</v>
      </c>
      <c r="O84" s="12">
        <f>N84/M84*100</f>
        <v>53.844381541702326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>
        <v>0</v>
      </c>
    </row>
    <row r="85" spans="1:30" ht="27.75" customHeight="1">
      <c r="A85" s="7"/>
      <c r="B85" s="7">
        <v>75011</v>
      </c>
      <c r="C85" s="7" t="s">
        <v>59</v>
      </c>
      <c r="D85" s="11">
        <v>60764</v>
      </c>
      <c r="E85" s="11">
        <v>32718</v>
      </c>
      <c r="F85" s="11">
        <f t="shared" si="15"/>
        <v>53.844381541702326</v>
      </c>
      <c r="G85" s="11">
        <v>60764</v>
      </c>
      <c r="H85" s="11">
        <v>32718</v>
      </c>
      <c r="I85" s="11">
        <f t="shared" si="16"/>
        <v>53.844381541702326</v>
      </c>
      <c r="J85" s="11">
        <v>60764</v>
      </c>
      <c r="K85" s="11">
        <v>32718</v>
      </c>
      <c r="L85" s="12">
        <f t="shared" si="14"/>
        <v>53.844381541702326</v>
      </c>
      <c r="M85" s="11">
        <v>60764</v>
      </c>
      <c r="N85" s="11">
        <v>32718</v>
      </c>
      <c r="O85" s="12">
        <f>N85/M85*100</f>
        <v>53.844381541702326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  <c r="AD85" s="11">
        <v>0</v>
      </c>
    </row>
    <row r="86" spans="1:30" ht="33.75" customHeight="1">
      <c r="A86" s="7">
        <v>3</v>
      </c>
      <c r="B86" s="7">
        <v>751</v>
      </c>
      <c r="C86" s="7" t="s">
        <v>60</v>
      </c>
      <c r="D86" s="11">
        <f>SUM(D87:D88)</f>
        <v>31974</v>
      </c>
      <c r="E86" s="11">
        <f>SUM(E87:E88)</f>
        <v>13082.83</v>
      </c>
      <c r="F86" s="11">
        <f t="shared" si="15"/>
        <v>40.91708888471884</v>
      </c>
      <c r="G86" s="11">
        <f>SUM(G87:G88)</f>
        <v>31974</v>
      </c>
      <c r="H86" s="11">
        <f>SUM(H87:H88)</f>
        <v>13082.83</v>
      </c>
      <c r="I86" s="11">
        <f t="shared" si="16"/>
        <v>40.91708888471884</v>
      </c>
      <c r="J86" s="11">
        <f>SUM(J87:J88)</f>
        <v>16134</v>
      </c>
      <c r="K86" s="11">
        <f>SUM(K87:K88)</f>
        <v>5162.83</v>
      </c>
      <c r="L86" s="12">
        <f t="shared" si="14"/>
        <v>31.9996900954506</v>
      </c>
      <c r="M86" s="11">
        <f>SUM(M87:M88)</f>
        <v>6453.92</v>
      </c>
      <c r="N86" s="11">
        <f>SUM(N87:N88)</f>
        <v>684</v>
      </c>
      <c r="O86" s="11">
        <f>(N86/M86)*100</f>
        <v>10.598210080075365</v>
      </c>
      <c r="P86" s="11">
        <f>SUM(P87:P88)</f>
        <v>9680.08</v>
      </c>
      <c r="Q86" s="11">
        <f>SUM(Q87:Q88)</f>
        <v>4478.83</v>
      </c>
      <c r="R86" s="11">
        <f>(Q86/P86)*100</f>
        <v>46.2685225741936</v>
      </c>
      <c r="S86" s="11">
        <f>SUM(S87:S88)</f>
        <v>0</v>
      </c>
      <c r="T86" s="11">
        <f>SUM(T87:T88)</f>
        <v>0</v>
      </c>
      <c r="U86" s="11">
        <v>0</v>
      </c>
      <c r="V86" s="11">
        <f>SUM(V87:V88)</f>
        <v>15840</v>
      </c>
      <c r="W86" s="11">
        <f>SUM(W87:W88)</f>
        <v>7920</v>
      </c>
      <c r="X86" s="11">
        <f>(W86/V86)*100</f>
        <v>50</v>
      </c>
      <c r="Y86" s="11">
        <f>SUM(Y87:Y88)</f>
        <v>0</v>
      </c>
      <c r="Z86" s="11">
        <f>SUM(Z87:Z88)</f>
        <v>0</v>
      </c>
      <c r="AA86" s="11">
        <v>0</v>
      </c>
      <c r="AB86" s="11">
        <v>0</v>
      </c>
      <c r="AC86" s="11">
        <v>0</v>
      </c>
      <c r="AD86" s="11">
        <v>0</v>
      </c>
    </row>
    <row r="87" spans="1:30" ht="42" customHeight="1">
      <c r="A87" s="7"/>
      <c r="B87" s="7">
        <v>75101</v>
      </c>
      <c r="C87" s="7" t="s">
        <v>61</v>
      </c>
      <c r="D87" s="11">
        <v>1364</v>
      </c>
      <c r="E87" s="11">
        <v>684</v>
      </c>
      <c r="F87" s="11">
        <f t="shared" si="15"/>
        <v>50.146627565982406</v>
      </c>
      <c r="G87" s="11">
        <v>1364</v>
      </c>
      <c r="H87" s="11">
        <v>684</v>
      </c>
      <c r="I87" s="11">
        <f t="shared" si="16"/>
        <v>50.146627565982406</v>
      </c>
      <c r="J87" s="11">
        <v>1364</v>
      </c>
      <c r="K87" s="11">
        <v>684</v>
      </c>
      <c r="L87" s="12">
        <f t="shared" si="14"/>
        <v>50.146627565982406</v>
      </c>
      <c r="M87" s="11">
        <v>1364</v>
      </c>
      <c r="N87" s="11">
        <v>684</v>
      </c>
      <c r="O87" s="12">
        <f>N87/M87*100</f>
        <v>50.146627565982406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  <c r="AD87" s="11">
        <v>0</v>
      </c>
    </row>
    <row r="88" spans="1:30" ht="27.75" customHeight="1">
      <c r="A88" s="7"/>
      <c r="B88" s="7">
        <v>75107</v>
      </c>
      <c r="C88" s="7" t="s">
        <v>79</v>
      </c>
      <c r="D88" s="11">
        <v>30610</v>
      </c>
      <c r="E88" s="11">
        <v>12398.83</v>
      </c>
      <c r="F88" s="11">
        <f t="shared" si="15"/>
        <v>40.505815093106825</v>
      </c>
      <c r="G88" s="11">
        <v>30610</v>
      </c>
      <c r="H88" s="11">
        <v>12398.83</v>
      </c>
      <c r="I88" s="11">
        <f t="shared" si="16"/>
        <v>40.505815093106825</v>
      </c>
      <c r="J88" s="11">
        <v>14770</v>
      </c>
      <c r="K88" s="11">
        <v>4478.83</v>
      </c>
      <c r="L88" s="12">
        <f t="shared" si="14"/>
        <v>30.32383209207854</v>
      </c>
      <c r="M88" s="11">
        <v>5089.92</v>
      </c>
      <c r="N88" s="11">
        <v>0</v>
      </c>
      <c r="O88" s="12">
        <f>N88/M88*100</f>
        <v>0</v>
      </c>
      <c r="P88" s="11">
        <v>9680.08</v>
      </c>
      <c r="Q88" s="11">
        <v>4478.83</v>
      </c>
      <c r="R88" s="12">
        <f>Q88/P88*100</f>
        <v>46.2685225741936</v>
      </c>
      <c r="S88" s="11">
        <v>0</v>
      </c>
      <c r="T88" s="11">
        <v>0</v>
      </c>
      <c r="U88" s="11">
        <v>0</v>
      </c>
      <c r="V88" s="11">
        <v>15840</v>
      </c>
      <c r="W88" s="11">
        <v>7920</v>
      </c>
      <c r="X88" s="12">
        <f>W88/V88*100</f>
        <v>50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v>0</v>
      </c>
    </row>
    <row r="89" spans="1:30" ht="27.75" customHeight="1">
      <c r="A89" s="7">
        <v>4</v>
      </c>
      <c r="B89" s="7">
        <v>852</v>
      </c>
      <c r="C89" s="7" t="s">
        <v>43</v>
      </c>
      <c r="D89" s="11">
        <f>SUM(D90:D94)</f>
        <v>2502799</v>
      </c>
      <c r="E89" s="11">
        <f>SUM(E90:E94)</f>
        <v>1313403.48</v>
      </c>
      <c r="F89" s="11">
        <f t="shared" si="15"/>
        <v>52.477385519172735</v>
      </c>
      <c r="G89" s="11">
        <f aca="true" t="shared" si="17" ref="G89:AC89">SUM(G90:G94)</f>
        <v>2502799</v>
      </c>
      <c r="H89" s="11">
        <f t="shared" si="17"/>
        <v>1313403.48</v>
      </c>
      <c r="I89" s="11">
        <f t="shared" si="16"/>
        <v>52.477385519172735</v>
      </c>
      <c r="J89" s="11">
        <f t="shared" si="17"/>
        <v>138065</v>
      </c>
      <c r="K89" s="11">
        <f t="shared" si="17"/>
        <v>51108.85</v>
      </c>
      <c r="L89" s="12">
        <f t="shared" si="14"/>
        <v>37.01796255386955</v>
      </c>
      <c r="M89" s="11">
        <f t="shared" si="17"/>
        <v>93366</v>
      </c>
      <c r="N89" s="11">
        <f t="shared" si="17"/>
        <v>40566.8</v>
      </c>
      <c r="O89" s="11">
        <f>(N89/M89)*100</f>
        <v>43.449221343958186</v>
      </c>
      <c r="P89" s="11">
        <f t="shared" si="17"/>
        <v>44699</v>
      </c>
      <c r="Q89" s="11">
        <f t="shared" si="17"/>
        <v>10542.05</v>
      </c>
      <c r="R89" s="11">
        <f>(Q89/P89)*100</f>
        <v>23.584532092440543</v>
      </c>
      <c r="S89" s="11">
        <f>SUM(S90:S94)</f>
        <v>0</v>
      </c>
      <c r="T89" s="11">
        <f>SUM(T90:T94)</f>
        <v>0</v>
      </c>
      <c r="U89" s="11">
        <v>0</v>
      </c>
      <c r="V89" s="11">
        <f>SUM(V90:V94)</f>
        <v>2364734</v>
      </c>
      <c r="W89" s="11">
        <f>SUM(W90:W94)</f>
        <v>1262294.6300000001</v>
      </c>
      <c r="X89" s="11">
        <f>(W89/V89)*100</f>
        <v>53.379983964369785</v>
      </c>
      <c r="Y89" s="11">
        <f t="shared" si="17"/>
        <v>0</v>
      </c>
      <c r="Z89" s="11">
        <f t="shared" si="17"/>
        <v>0</v>
      </c>
      <c r="AA89" s="11">
        <v>0</v>
      </c>
      <c r="AB89" s="11">
        <f t="shared" si="17"/>
        <v>0</v>
      </c>
      <c r="AC89" s="11">
        <f t="shared" si="17"/>
        <v>0</v>
      </c>
      <c r="AD89" s="11">
        <v>0</v>
      </c>
    </row>
    <row r="90" spans="1:30" ht="57" customHeight="1">
      <c r="A90" s="7"/>
      <c r="B90" s="7">
        <v>85212</v>
      </c>
      <c r="C90" s="7" t="s">
        <v>68</v>
      </c>
      <c r="D90" s="11">
        <v>2384382</v>
      </c>
      <c r="E90" s="11">
        <v>1253598.41</v>
      </c>
      <c r="F90" s="11">
        <f t="shared" si="15"/>
        <v>52.57540150865088</v>
      </c>
      <c r="G90" s="11">
        <v>2384382</v>
      </c>
      <c r="H90" s="11">
        <v>1253598.41</v>
      </c>
      <c r="I90" s="11">
        <f t="shared" si="16"/>
        <v>52.57540150865088</v>
      </c>
      <c r="J90" s="11">
        <v>68648</v>
      </c>
      <c r="K90" s="11">
        <v>27541.82</v>
      </c>
      <c r="L90" s="12">
        <f t="shared" si="14"/>
        <v>40.120353105698634</v>
      </c>
      <c r="M90" s="11">
        <v>42386</v>
      </c>
      <c r="N90" s="11">
        <v>19223.98</v>
      </c>
      <c r="O90" s="11">
        <f>(N90/M90)*100</f>
        <v>45.3545510310008</v>
      </c>
      <c r="P90" s="11">
        <v>26262</v>
      </c>
      <c r="Q90" s="11">
        <v>8317.84</v>
      </c>
      <c r="R90" s="11">
        <f>(Q90/P90)*100</f>
        <v>31.672530652654025</v>
      </c>
      <c r="S90" s="11">
        <v>0</v>
      </c>
      <c r="T90" s="11">
        <v>0</v>
      </c>
      <c r="U90" s="11">
        <v>0</v>
      </c>
      <c r="V90" s="11">
        <v>2315734</v>
      </c>
      <c r="W90" s="11">
        <v>1226056.59</v>
      </c>
      <c r="X90" s="11">
        <f>(W90/V90)*100</f>
        <v>52.944621014330664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11">
        <v>0</v>
      </c>
    </row>
    <row r="91" spans="1:30" ht="78.75" customHeight="1">
      <c r="A91" s="7"/>
      <c r="B91" s="7">
        <v>85213</v>
      </c>
      <c r="C91" s="7" t="s">
        <v>90</v>
      </c>
      <c r="D91" s="11">
        <v>4000</v>
      </c>
      <c r="E91" s="11">
        <v>1638</v>
      </c>
      <c r="F91" s="11">
        <f t="shared" si="15"/>
        <v>40.949999999999996</v>
      </c>
      <c r="G91" s="11">
        <v>4000</v>
      </c>
      <c r="H91" s="11">
        <v>1638</v>
      </c>
      <c r="I91" s="11">
        <f t="shared" si="16"/>
        <v>40.949999999999996</v>
      </c>
      <c r="J91" s="11">
        <v>4000</v>
      </c>
      <c r="K91" s="11">
        <v>1638</v>
      </c>
      <c r="L91" s="11">
        <f t="shared" si="14"/>
        <v>40.949999999999996</v>
      </c>
      <c r="M91" s="11">
        <v>4000</v>
      </c>
      <c r="N91" s="11">
        <v>1638</v>
      </c>
      <c r="O91" s="11">
        <f>N91/M91*100</f>
        <v>40.949999999999996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>
        <v>0</v>
      </c>
    </row>
    <row r="92" spans="1:30" ht="27.75" customHeight="1">
      <c r="A92" s="7"/>
      <c r="B92" s="7">
        <v>85228</v>
      </c>
      <c r="C92" s="7" t="s">
        <v>92</v>
      </c>
      <c r="D92" s="11">
        <v>66417</v>
      </c>
      <c r="E92" s="11">
        <v>22167.07</v>
      </c>
      <c r="F92" s="11">
        <f>(E92/D92)*100</f>
        <v>33.37559660930183</v>
      </c>
      <c r="G92" s="11">
        <v>66417</v>
      </c>
      <c r="H92" s="11">
        <v>22167.07</v>
      </c>
      <c r="I92" s="11">
        <f>H92/G92*100</f>
        <v>33.37559660930183</v>
      </c>
      <c r="J92" s="11">
        <v>65417</v>
      </c>
      <c r="K92" s="11">
        <v>21929.03</v>
      </c>
      <c r="L92" s="12">
        <f>K92/J92*100</f>
        <v>33.52191326413623</v>
      </c>
      <c r="M92" s="11">
        <v>46980</v>
      </c>
      <c r="N92" s="11">
        <v>19704.82</v>
      </c>
      <c r="O92" s="11">
        <f>N92/M92*100</f>
        <v>41.94299702000851</v>
      </c>
      <c r="P92" s="11">
        <v>18437</v>
      </c>
      <c r="Q92" s="11">
        <v>2224.21</v>
      </c>
      <c r="R92" s="11">
        <f>Q92/P92*100</f>
        <v>12.063839019363238</v>
      </c>
      <c r="S92" s="11">
        <v>0</v>
      </c>
      <c r="T92" s="11">
        <v>0</v>
      </c>
      <c r="U92" s="11">
        <v>0</v>
      </c>
      <c r="V92" s="11">
        <v>1000</v>
      </c>
      <c r="W92" s="11">
        <v>238.04</v>
      </c>
      <c r="X92" s="11">
        <f>W92/V92*100</f>
        <v>23.804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11">
        <v>0</v>
      </c>
    </row>
    <row r="93" spans="1:30" ht="27.75" customHeight="1">
      <c r="A93" s="7"/>
      <c r="B93" s="7">
        <v>85278</v>
      </c>
      <c r="C93" s="7" t="s">
        <v>18</v>
      </c>
      <c r="D93" s="11">
        <v>41500</v>
      </c>
      <c r="E93" s="11">
        <v>29500</v>
      </c>
      <c r="F93" s="11">
        <f>(E93/D93)*100</f>
        <v>71.08433734939759</v>
      </c>
      <c r="G93" s="11">
        <v>41500</v>
      </c>
      <c r="H93" s="11">
        <v>29500</v>
      </c>
      <c r="I93" s="11">
        <f>(H93/G93)*100</f>
        <v>71.08433734939759</v>
      </c>
      <c r="J93" s="11">
        <v>0</v>
      </c>
      <c r="K93" s="11">
        <v>0</v>
      </c>
      <c r="L93" s="12">
        <v>0</v>
      </c>
      <c r="M93" s="11">
        <v>0</v>
      </c>
      <c r="N93" s="11">
        <v>0</v>
      </c>
      <c r="O93" s="12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41500</v>
      </c>
      <c r="W93" s="11">
        <v>29500</v>
      </c>
      <c r="X93" s="11">
        <f>W93/V93*100</f>
        <v>71.08433734939759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>
        <v>0</v>
      </c>
    </row>
    <row r="94" spans="1:30" ht="27.75" customHeight="1">
      <c r="A94" s="16"/>
      <c r="B94" s="7">
        <v>85295</v>
      </c>
      <c r="C94" s="7" t="s">
        <v>16</v>
      </c>
      <c r="D94" s="11">
        <v>6500</v>
      </c>
      <c r="E94" s="11">
        <v>6500</v>
      </c>
      <c r="F94" s="11">
        <f t="shared" si="15"/>
        <v>100</v>
      </c>
      <c r="G94" s="11">
        <v>6500</v>
      </c>
      <c r="H94" s="11">
        <v>6500</v>
      </c>
      <c r="I94" s="11">
        <f t="shared" si="16"/>
        <v>100</v>
      </c>
      <c r="J94" s="11">
        <v>0</v>
      </c>
      <c r="K94" s="11">
        <v>0</v>
      </c>
      <c r="L94" s="12">
        <v>0</v>
      </c>
      <c r="M94" s="11">
        <v>0</v>
      </c>
      <c r="N94" s="11">
        <v>0</v>
      </c>
      <c r="O94" s="12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6500</v>
      </c>
      <c r="W94" s="11">
        <v>6500</v>
      </c>
      <c r="X94" s="11">
        <f>W94/V94*100</f>
        <v>100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11">
        <v>0</v>
      </c>
    </row>
    <row r="95" spans="1:30" ht="12.75">
      <c r="A95" s="7"/>
      <c r="B95" s="7"/>
      <c r="C95" s="7"/>
      <c r="D95" s="11"/>
      <c r="E95" s="11"/>
      <c r="F95" s="11"/>
      <c r="G95" s="11"/>
      <c r="H95" s="11"/>
      <c r="I95" s="11"/>
      <c r="J95" s="11"/>
      <c r="K95" s="11"/>
      <c r="L95" s="12"/>
      <c r="M95" s="11"/>
      <c r="N95" s="11"/>
      <c r="O95" s="12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</row>
    <row r="96" spans="1:30" ht="27.75" customHeight="1">
      <c r="A96" s="7"/>
      <c r="B96" s="7" t="s">
        <v>62</v>
      </c>
      <c r="C96" s="7" t="s">
        <v>63</v>
      </c>
      <c r="D96" s="11">
        <f>D97+D99+D101+D103</f>
        <v>1488696.2</v>
      </c>
      <c r="E96" s="11">
        <f>E97+E99+E101+E103</f>
        <v>29921.33</v>
      </c>
      <c r="F96" s="11">
        <f aca="true" t="shared" si="18" ref="F96:F105">(E96/D96)*100</f>
        <v>2.009901684440385</v>
      </c>
      <c r="G96" s="11">
        <f>G97+G99+G101+G103</f>
        <v>48000</v>
      </c>
      <c r="H96" s="11">
        <f>H97+H99+H101+H103</f>
        <v>8000</v>
      </c>
      <c r="I96" s="11">
        <f t="shared" si="16"/>
        <v>16.666666666666664</v>
      </c>
      <c r="J96" s="11">
        <v>0</v>
      </c>
      <c r="K96" s="11">
        <v>0</v>
      </c>
      <c r="L96" s="12">
        <v>0</v>
      </c>
      <c r="M96" s="11">
        <f>M97+M99+M101+M103</f>
        <v>0</v>
      </c>
      <c r="N96" s="11">
        <v>0</v>
      </c>
      <c r="O96" s="12">
        <v>0</v>
      </c>
      <c r="P96" s="11">
        <v>0</v>
      </c>
      <c r="Q96" s="11">
        <v>0</v>
      </c>
      <c r="R96" s="11">
        <v>0</v>
      </c>
      <c r="S96" s="11">
        <f>S97+S99+S101+S103</f>
        <v>48000</v>
      </c>
      <c r="T96" s="11">
        <f>T97+T99+T101+T103</f>
        <v>8000</v>
      </c>
      <c r="U96" s="11">
        <f>T96/S96*100</f>
        <v>16.666666666666664</v>
      </c>
      <c r="V96" s="11">
        <v>0</v>
      </c>
      <c r="W96" s="11">
        <v>0</v>
      </c>
      <c r="X96" s="11">
        <v>0</v>
      </c>
      <c r="Y96" s="11">
        <f>Y97+Y99+Y101+Y103</f>
        <v>0</v>
      </c>
      <c r="Z96" s="11">
        <v>0</v>
      </c>
      <c r="AA96" s="11">
        <v>0</v>
      </c>
      <c r="AB96" s="11">
        <f>AB97+AB99+AB101+AB103</f>
        <v>1440696.2</v>
      </c>
      <c r="AC96" s="11">
        <f>AC97+AC99+AC101+AC103</f>
        <v>21921.33</v>
      </c>
      <c r="AD96" s="11">
        <f>(AC96/AB96)*100</f>
        <v>1.5215789421808708</v>
      </c>
    </row>
    <row r="97" spans="1:30" ht="27.75" customHeight="1">
      <c r="A97" s="7">
        <v>1</v>
      </c>
      <c r="B97" s="9" t="s">
        <v>94</v>
      </c>
      <c r="C97" s="7" t="s">
        <v>15</v>
      </c>
      <c r="D97" s="11">
        <f>D98</f>
        <v>1260696.2</v>
      </c>
      <c r="E97" s="11">
        <f>E98</f>
        <v>1921.33</v>
      </c>
      <c r="F97" s="11">
        <f t="shared" si="18"/>
        <v>0.15240229961825855</v>
      </c>
      <c r="G97" s="11">
        <f>G98</f>
        <v>0</v>
      </c>
      <c r="H97" s="11">
        <f>H98</f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f>Y98</f>
        <v>0</v>
      </c>
      <c r="Z97" s="11">
        <f>Z98</f>
        <v>0</v>
      </c>
      <c r="AA97" s="11">
        <v>0</v>
      </c>
      <c r="AB97" s="11">
        <f>AB98</f>
        <v>1260696.2</v>
      </c>
      <c r="AC97" s="11">
        <f>AC98</f>
        <v>1921.33</v>
      </c>
      <c r="AD97" s="11">
        <f>(AC97/AB97)*100</f>
        <v>0.15240229961825855</v>
      </c>
    </row>
    <row r="98" spans="1:30" ht="27.75" customHeight="1">
      <c r="A98" s="7"/>
      <c r="B98" s="9" t="s">
        <v>95</v>
      </c>
      <c r="C98" s="7" t="s">
        <v>93</v>
      </c>
      <c r="D98" s="11">
        <v>1260696.2</v>
      </c>
      <c r="E98" s="11">
        <v>1921.33</v>
      </c>
      <c r="F98" s="11">
        <f t="shared" si="18"/>
        <v>0.15240229961825855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1260696.2</v>
      </c>
      <c r="AC98" s="11">
        <v>1921.33</v>
      </c>
      <c r="AD98" s="11">
        <f>(AC98/AB98)*100</f>
        <v>0.15240229961825855</v>
      </c>
    </row>
    <row r="99" spans="1:30" ht="27.75" customHeight="1">
      <c r="A99" s="7">
        <v>2</v>
      </c>
      <c r="B99" s="7">
        <v>600</v>
      </c>
      <c r="C99" s="7" t="s">
        <v>17</v>
      </c>
      <c r="D99" s="11">
        <v>200000</v>
      </c>
      <c r="E99" s="11">
        <v>0</v>
      </c>
      <c r="F99" s="11">
        <f t="shared" si="18"/>
        <v>0</v>
      </c>
      <c r="G99" s="11">
        <v>40000</v>
      </c>
      <c r="H99" s="11">
        <v>0</v>
      </c>
      <c r="I99" s="11">
        <f t="shared" si="16"/>
        <v>0</v>
      </c>
      <c r="J99" s="11">
        <v>0</v>
      </c>
      <c r="K99" s="11">
        <v>0</v>
      </c>
      <c r="L99" s="12">
        <v>0</v>
      </c>
      <c r="M99" s="11">
        <v>0</v>
      </c>
      <c r="N99" s="11">
        <v>0</v>
      </c>
      <c r="O99" s="12">
        <v>0</v>
      </c>
      <c r="P99" s="11">
        <v>0</v>
      </c>
      <c r="Q99" s="11">
        <v>0</v>
      </c>
      <c r="R99" s="11">
        <v>0</v>
      </c>
      <c r="S99" s="11">
        <v>40000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160000</v>
      </c>
      <c r="AC99" s="11">
        <v>0</v>
      </c>
      <c r="AD99" s="11">
        <f>(AC99/AB99)*100</f>
        <v>0</v>
      </c>
    </row>
    <row r="100" spans="1:30" ht="27.75" customHeight="1">
      <c r="A100" s="7"/>
      <c r="B100" s="7">
        <v>60014</v>
      </c>
      <c r="C100" s="7" t="s">
        <v>64</v>
      </c>
      <c r="D100" s="11">
        <v>200000</v>
      </c>
      <c r="E100" s="11">
        <v>0</v>
      </c>
      <c r="F100" s="11">
        <f>(E100/D100)*100</f>
        <v>0</v>
      </c>
      <c r="G100" s="11">
        <v>40000</v>
      </c>
      <c r="H100" s="11">
        <v>0</v>
      </c>
      <c r="I100" s="11">
        <f>H100/G100*100</f>
        <v>0</v>
      </c>
      <c r="J100" s="11">
        <v>0</v>
      </c>
      <c r="K100" s="11">
        <v>0</v>
      </c>
      <c r="L100" s="12">
        <v>0</v>
      </c>
      <c r="M100" s="11">
        <v>0</v>
      </c>
      <c r="N100" s="11">
        <v>0</v>
      </c>
      <c r="O100" s="12">
        <v>0</v>
      </c>
      <c r="P100" s="11">
        <v>0</v>
      </c>
      <c r="Q100" s="11">
        <v>0</v>
      </c>
      <c r="R100" s="11">
        <v>0</v>
      </c>
      <c r="S100" s="11">
        <v>40000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160000</v>
      </c>
      <c r="AC100" s="11">
        <v>0</v>
      </c>
      <c r="AD100" s="11">
        <f>(AC100/AB100)*100</f>
        <v>0</v>
      </c>
    </row>
    <row r="101" spans="1:30" ht="27.75" customHeight="1">
      <c r="A101" s="7">
        <v>3</v>
      </c>
      <c r="B101" s="7">
        <v>754</v>
      </c>
      <c r="C101" s="7" t="s">
        <v>27</v>
      </c>
      <c r="D101" s="11">
        <v>20000</v>
      </c>
      <c r="E101" s="11">
        <v>20000</v>
      </c>
      <c r="F101" s="11">
        <f>(E101/D101)*100</f>
        <v>100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2">
        <v>0</v>
      </c>
      <c r="M101" s="11">
        <v>0</v>
      </c>
      <c r="N101" s="11">
        <v>0</v>
      </c>
      <c r="O101" s="12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20000</v>
      </c>
      <c r="AC101" s="11">
        <v>20000</v>
      </c>
      <c r="AD101" s="11">
        <f>AC101/AB101*100</f>
        <v>100</v>
      </c>
    </row>
    <row r="102" spans="1:30" ht="22.5">
      <c r="A102" s="7"/>
      <c r="B102" s="7">
        <v>75411</v>
      </c>
      <c r="C102" s="7" t="s">
        <v>78</v>
      </c>
      <c r="D102" s="11">
        <v>20000</v>
      </c>
      <c r="E102" s="11">
        <v>20000</v>
      </c>
      <c r="F102" s="11">
        <f>(E102/D102)*100</f>
        <v>100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2">
        <v>0</v>
      </c>
      <c r="M102" s="11">
        <v>0</v>
      </c>
      <c r="N102" s="11">
        <v>0</v>
      </c>
      <c r="O102" s="12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20000</v>
      </c>
      <c r="AC102" s="11">
        <v>20000</v>
      </c>
      <c r="AD102" s="11">
        <f>AC102/AB102*100</f>
        <v>100</v>
      </c>
    </row>
    <row r="103" spans="1:30" ht="27.75" customHeight="1">
      <c r="A103" s="7">
        <v>4</v>
      </c>
      <c r="B103" s="7">
        <v>921</v>
      </c>
      <c r="C103" s="7" t="s">
        <v>53</v>
      </c>
      <c r="D103" s="11">
        <v>8000</v>
      </c>
      <c r="E103" s="11">
        <v>8000</v>
      </c>
      <c r="F103" s="11">
        <f>(E103/D103)*100</f>
        <v>100</v>
      </c>
      <c r="G103" s="11">
        <v>8000</v>
      </c>
      <c r="H103" s="11">
        <v>8000</v>
      </c>
      <c r="I103" s="11">
        <f t="shared" si="16"/>
        <v>100</v>
      </c>
      <c r="J103" s="11">
        <v>0</v>
      </c>
      <c r="K103" s="11">
        <v>0</v>
      </c>
      <c r="L103" s="12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8000</v>
      </c>
      <c r="T103" s="11">
        <v>8000</v>
      </c>
      <c r="U103" s="11">
        <f>T103/S103*100</f>
        <v>100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</row>
    <row r="104" spans="1:30" ht="27.75" customHeight="1">
      <c r="A104" s="7"/>
      <c r="B104" s="7">
        <v>92105</v>
      </c>
      <c r="C104" s="7" t="s">
        <v>67</v>
      </c>
      <c r="D104" s="11">
        <v>8000</v>
      </c>
      <c r="E104" s="11">
        <v>8000</v>
      </c>
      <c r="F104" s="11">
        <f t="shared" si="18"/>
        <v>100</v>
      </c>
      <c r="G104" s="11">
        <v>8000</v>
      </c>
      <c r="H104" s="11">
        <v>8000</v>
      </c>
      <c r="I104" s="11">
        <f t="shared" si="16"/>
        <v>100</v>
      </c>
      <c r="J104" s="11">
        <v>0</v>
      </c>
      <c r="K104" s="11">
        <v>0</v>
      </c>
      <c r="L104" s="12">
        <v>0</v>
      </c>
      <c r="M104" s="11">
        <v>0</v>
      </c>
      <c r="N104" s="11">
        <v>0</v>
      </c>
      <c r="O104" s="12">
        <v>0</v>
      </c>
      <c r="P104" s="11">
        <v>0</v>
      </c>
      <c r="Q104" s="11">
        <v>0</v>
      </c>
      <c r="R104" s="11">
        <v>0</v>
      </c>
      <c r="S104" s="11">
        <v>8000</v>
      </c>
      <c r="T104" s="11">
        <v>8000</v>
      </c>
      <c r="U104" s="11">
        <f>T104/S104*100</f>
        <v>100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</row>
    <row r="105" spans="1:30" ht="12.75">
      <c r="A105" s="7"/>
      <c r="B105" s="7"/>
      <c r="C105" s="7" t="s">
        <v>65</v>
      </c>
      <c r="D105" s="17">
        <f>D14+D81+D96</f>
        <v>24821034.349999998</v>
      </c>
      <c r="E105" s="17">
        <f>E14+E81+E96</f>
        <v>10424985.309999999</v>
      </c>
      <c r="F105" s="11">
        <f t="shared" si="18"/>
        <v>42.00060788361142</v>
      </c>
      <c r="G105" s="17">
        <f>G14+G81+G96</f>
        <v>16784220.71</v>
      </c>
      <c r="H105" s="17">
        <f>H14+H81+H96</f>
        <v>8440192.32</v>
      </c>
      <c r="I105" s="11">
        <f t="shared" si="16"/>
        <v>50.28647123885443</v>
      </c>
      <c r="J105" s="17">
        <f>J14+J81+J96</f>
        <v>12194508.71</v>
      </c>
      <c r="K105" s="17">
        <f>K14+K81+K96</f>
        <v>6217927.509999999</v>
      </c>
      <c r="L105" s="12">
        <f>K105/J105*100</f>
        <v>50.989569632280805</v>
      </c>
      <c r="M105" s="17">
        <f>M14+M81+M96</f>
        <v>8429237.15</v>
      </c>
      <c r="N105" s="17">
        <f>N14+N81+N96</f>
        <v>4283821.29</v>
      </c>
      <c r="O105" s="12">
        <f>N105/M105*100</f>
        <v>50.82098431647518</v>
      </c>
      <c r="P105" s="17">
        <f>P14+P81+P96</f>
        <v>3765271.56</v>
      </c>
      <c r="Q105" s="17">
        <f>Q14+Q81+Q96</f>
        <v>1934106.2200000002</v>
      </c>
      <c r="R105" s="11">
        <f>Q105/P105*100</f>
        <v>51.366978162924326</v>
      </c>
      <c r="S105" s="17">
        <f>S14+S81+S96</f>
        <v>815982</v>
      </c>
      <c r="T105" s="17">
        <f>T14+T81+T96</f>
        <v>451704.36</v>
      </c>
      <c r="U105" s="11">
        <f>T105/S105*100</f>
        <v>55.35714758413789</v>
      </c>
      <c r="V105" s="17">
        <f>V14+V81+V96</f>
        <v>3343730</v>
      </c>
      <c r="W105" s="17">
        <f>W14+W81+W96</f>
        <v>1673182.9300000002</v>
      </c>
      <c r="X105" s="11">
        <f>W105/V105*100</f>
        <v>50.039414964725026</v>
      </c>
      <c r="Y105" s="17">
        <f>Y14+Y81+Y96</f>
        <v>430000</v>
      </c>
      <c r="Z105" s="17">
        <f>Z14+Z81+Z96</f>
        <v>97377.52</v>
      </c>
      <c r="AA105" s="11">
        <f>Z105/Y105*100</f>
        <v>22.64593488372093</v>
      </c>
      <c r="AB105" s="17">
        <f>AB14+AB81+AB96</f>
        <v>8036813.640000001</v>
      </c>
      <c r="AC105" s="17">
        <f>AC14+AC81+AC96</f>
        <v>1984792.99</v>
      </c>
      <c r="AD105" s="11">
        <f>AC105/AB105*100</f>
        <v>24.696267437650825</v>
      </c>
    </row>
    <row r="106" ht="12.75">
      <c r="A106" s="4"/>
    </row>
    <row r="107" ht="12.75">
      <c r="A107" s="3"/>
    </row>
    <row r="108" ht="12.75">
      <c r="A108" s="4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</sheetData>
  <sheetProtection/>
  <mergeCells count="21">
    <mergeCell ref="J10:R10"/>
    <mergeCell ref="G9:G12"/>
    <mergeCell ref="S10:U11"/>
    <mergeCell ref="V10:X11"/>
    <mergeCell ref="P11:R11"/>
    <mergeCell ref="B8:B12"/>
    <mergeCell ref="D8:D12"/>
    <mergeCell ref="E8:E12"/>
    <mergeCell ref="H9:H12"/>
    <mergeCell ref="I9:I12"/>
    <mergeCell ref="M11:O11"/>
    <mergeCell ref="A15:A18"/>
    <mergeCell ref="C7:C12"/>
    <mergeCell ref="A8:A12"/>
    <mergeCell ref="AB8:AC8"/>
    <mergeCell ref="AB9:AC9"/>
    <mergeCell ref="G8:AA8"/>
    <mergeCell ref="F8:F12"/>
    <mergeCell ref="J9:AA9"/>
    <mergeCell ref="D7:AC7"/>
    <mergeCell ref="Y10:AA11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8" scale="8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Marrat</dc:creator>
  <cp:keywords/>
  <dc:description/>
  <cp:lastModifiedBy>Skarbnik_lap</cp:lastModifiedBy>
  <cp:lastPrinted>2010-08-24T07:09:33Z</cp:lastPrinted>
  <dcterms:created xsi:type="dcterms:W3CDTF">2009-03-10T07:03:48Z</dcterms:created>
  <dcterms:modified xsi:type="dcterms:W3CDTF">2010-08-26T12:51:28Z</dcterms:modified>
  <cp:category/>
  <cp:version/>
  <cp:contentType/>
  <cp:contentStatus/>
</cp:coreProperties>
</file>