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356" windowWidth="12390" windowHeight="11535" tabRatio="896" activeTab="4"/>
  </bookViews>
  <sheets>
    <sheet name="3" sheetId="1" r:id="rId1"/>
    <sheet name="3a" sheetId="2" r:id="rId2"/>
    <sheet name="Nr 4" sheetId="3" r:id="rId3"/>
    <sheet name="Nr 4b" sheetId="4" r:id="rId4"/>
    <sheet name="12" sheetId="5" r:id="rId5"/>
    <sheet name="6" sheetId="6" r:id="rId6"/>
    <sheet name="Arkusz2" sheetId="7" r:id="rId7"/>
  </sheets>
  <definedNames>
    <definedName name="_xlnm.Print_Titles" localSheetId="4">'12'!$3:$4</definedName>
  </definedNames>
  <calcPr fullCalcOnLoad="1"/>
</workbook>
</file>

<file path=xl/comments4.xml><?xml version="1.0" encoding="utf-8"?>
<comments xmlns="http://schemas.openxmlformats.org/spreadsheetml/2006/main">
  <authors>
    <author>skarbnik1</author>
  </authors>
  <commentList>
    <comment ref="B9" authorId="0">
      <text>
        <r>
          <rPr>
            <b/>
            <sz val="8"/>
            <rFont val="Tahoma"/>
            <family val="0"/>
          </rPr>
          <t>skarbnik1: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<sst xmlns="http://schemas.openxmlformats.org/spreadsheetml/2006/main" count="245" uniqueCount="144">
  <si>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</si>
  <si>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</si>
  <si>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</si>
  <si>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</si>
  <si>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</si>
  <si>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</si>
  <si>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</si>
  <si>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</si>
  <si>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</si>
  <si>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</si>
  <si>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</si>
  <si>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</si>
  <si>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</si>
  <si>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</si>
  <si>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</si>
  <si>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</si>
  <si>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</si>
  <si>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</si>
  <si>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</si>
  <si>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</si>
  <si>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</si>
  <si>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</si>
  <si>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</si>
  <si>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</si>
  <si>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</si>
  <si>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</si>
  <si>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</si>
  <si>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</si>
  <si>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</si>
  <si>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</si>
  <si>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</si>
  <si>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</si>
  <si>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</si>
  <si>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</si>
  <si>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2011 r.</t>
  </si>
  <si>
    <t>L.p.</t>
  </si>
  <si>
    <t>I</t>
  </si>
  <si>
    <t>II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</si>
  <si>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</si>
  <si>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</si>
  <si>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</si>
  <si>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</si>
  <si>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</si>
  <si>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</si>
  <si>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</si>
  <si>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</si>
  <si>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wniesienie wkadów do spółek prawa handlowego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</si>
  <si>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</si>
  <si>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</si>
  <si>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</si>
  <si>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</si>
  <si>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</si>
  <si>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</si>
  <si>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</si>
  <si>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</si>
  <si>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</si>
  <si>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</si>
  <si>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</si>
  <si>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</si>
  <si>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</si>
  <si>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</si>
  <si>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</si>
  <si>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</si>
  <si>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</si>
  <si>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</si>
  <si>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</si>
  <si>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</si>
  <si>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</si>
  <si>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</si>
  <si>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</si>
  <si>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</si>
  <si>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</si>
  <si>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</si>
  <si>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</si>
  <si>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</si>
  <si>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</si>
  <si>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po 2012 roku</t>
  </si>
  <si>
    <t>Wartość zadania:</t>
  </si>
  <si>
    <t>Wydatki majątkowe na programy i projekty realizowane ze środków pochodzących z budżetu Unii Europejskiej oraz innych źródeł zagranicznych, niepodlegających zwrotowi na 2010 rok</t>
  </si>
  <si>
    <t>5.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</si>
  <si>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</si>
  <si>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</si>
  <si>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</si>
  <si>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</si>
  <si>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</si>
  <si>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O10</t>
  </si>
  <si>
    <t>O1010</t>
  </si>
  <si>
    <t>Ogółem:</t>
  </si>
  <si>
    <t>Realizacja zadań w ramach GPRPN wśród młodzieży</t>
  </si>
  <si>
    <t>Wyłoniona w drodze konkursu</t>
  </si>
  <si>
    <t>Realizacja zadań w ramach GPRPA wśród młodzieży</t>
  </si>
  <si>
    <t>Realizacja zadań w zakresie kultury fizycznej i sportu</t>
  </si>
  <si>
    <t>Gmina Solec Zdrój</t>
  </si>
  <si>
    <t>Starostwo Powiatowe w Busku Zdroju</t>
  </si>
  <si>
    <t>ECB im Koziołka Matołka w Pacanowie</t>
  </si>
  <si>
    <t xml:space="preserve"> Budowa uzupełniającej sieci wodociągowej w  miejscowości Kwasów        2008-2010</t>
  </si>
  <si>
    <t>Adaptacja 
WDT pod budynek administr UG 2007-2012</t>
  </si>
  <si>
    <t xml:space="preserve"> "e-świętokrzyskie Budowa Systemu Informacji Przestrzennej Województwa Świętokrzyskiego"na lata 2010-2011 </t>
  </si>
  <si>
    <t xml:space="preserve"> "e-świętokrzyskie Rozbudowa infrastruktury Informatycznej JST" na lata 2008-2012</t>
  </si>
  <si>
    <t>Budowa sali gimnastycznej wraz z łącznikiem
przy Szkole Podstawowej w Ratajach Słupskich
2007-2010</t>
  </si>
  <si>
    <t xml:space="preserve">A.627000
B.
C.
D. </t>
  </si>
  <si>
    <t>Zakup sprzętu
komputerowego</t>
  </si>
  <si>
    <t>Gmina Pacanow</t>
  </si>
  <si>
    <t>Zakup programow
komputerowych</t>
  </si>
  <si>
    <t>Gmina</t>
  </si>
  <si>
    <t>Pacanów</t>
  </si>
  <si>
    <t>Gmina Solec Zdrój- Gmina Wiodąca</t>
  </si>
  <si>
    <t>Gmina Pacanów- Gmina Współdziałająca</t>
  </si>
  <si>
    <t>Program: Regionalny Program Operacyjny Województwa Świętokrzyskiego na lata 2007-2013</t>
  </si>
  <si>
    <t>Priorytet:5-Wzrost jakości infrastyruktury społecznej oraz inwestycje w dziedzictwo kulturowe, turystykę i sport</t>
  </si>
  <si>
    <t>Działanie: 5.2- Podniesienie jakości usług publicznych poprzez wspieranie placówek edukacyjnych i kulturalnych</t>
  </si>
  <si>
    <t>2007-2010</t>
  </si>
  <si>
    <t>Projekt:Budowa Sali gimnastycznej wraz z łącznikiem przy Szkole Podstawowej w Ratajach Słupskich</t>
  </si>
  <si>
    <t>Regionalny Program Operacyjny Województwa Świętokrzyskiego  na lata 2007-2013</t>
  </si>
  <si>
    <t>Oś2 "Wspieranie Innowacyjności, budowa społeczeństwa informacyjnego oraz wzrost potencjału inwestycyjnego "</t>
  </si>
  <si>
    <t>Działanie 2.2 "Budowa infrastruktury społeczeństwa informacyjnego""</t>
  </si>
  <si>
    <t>2008-2012</t>
  </si>
  <si>
    <t>Projekt:"e-świętokrzyskie Rozbudowa Infrastruktury Informatycznej JST"</t>
  </si>
  <si>
    <t>Oś2 "Wspieranie Innowacyjności, budowa społeczeństwa informacyjnego oraz wzrost potencjału inwestycyjnego regionu"</t>
  </si>
  <si>
    <t>Działanie 2.2 "Budowa infrastruktury społeczeństwa informacyjnego"</t>
  </si>
  <si>
    <t>2010-2011</t>
  </si>
  <si>
    <t>Projekt:"e-świętokrzyskie Budowa Systemu Informacji Przestrzennej Województwa Świętokrzyskiego"</t>
  </si>
  <si>
    <t>Oś4 "Rozwój infrastruktury ochrony środowiska i energetycznej"</t>
  </si>
  <si>
    <t>Działanie 4.2 "Rozwój systemów lokalnej infrastruktury chrony środowiska i energetycznej"</t>
  </si>
  <si>
    <t>Projekt:"Rozbudowa i przebudowa systemu wodno-kanalizacyjnego Gminy Solec-Zdrój i Pacanów"</t>
  </si>
  <si>
    <t>Oś4 "LEADER- Działanie Osi 3 - Odnowa i rozwój wsi"</t>
  </si>
  <si>
    <t>Działanie 3.3 "Odnowa i rozwój wsi"</t>
  </si>
  <si>
    <t>Projekt:"Rozbudowa i przebudowa budynku parafialnego na cele edukacji środowiskowej"</t>
  </si>
  <si>
    <t xml:space="preserve">Opracowanie wstępnej dokumentacji "Kolektory słoneczne" </t>
  </si>
  <si>
    <t>Projekt:                  "Rozbudowa i przebudowa systemu wodno-kanalizacyjnego Gminy Solec-Zdrój i Pacanów" na lata 2008-2012</t>
  </si>
  <si>
    <t>Rozbudowa i przebudowa budynku parafialnego na cele edukacyji środowiskowej w miejscowości Rataje Słupskie na lata 2009-2011</t>
  </si>
  <si>
    <t>2009-2011</t>
  </si>
  <si>
    <t>Dotacja celowa do inwestycji dla Gminy Solec Zdrój (Gminy Wiodącej) na współfinansowanie inwestycji z udziałem środków z RPO WŚ- zabezpieczenie przez Gminę Pacanów (Gminę Współdziałającą) 100 % wkładu własnego do realizowanego zadania pod nazwą "Rozbudowa i rzebudowa systemu wodno-kanalizacyjnego Gminy Solec-Zdrój i Pacanów"</t>
  </si>
  <si>
    <t>Dotacja na remont chodników przy drogach powiatowych w gminie Pacanów realizowanych na podstawie porozumień:Remont drogi powiatowej Nr 0145T Pacanów-Niegosławice-Chrzanów, związany z remontem chodników w miejsc. Pacanów  Rynek za kwotę 15000 zł,Remont Drogi powiatowej nr 0125T Biechów -Niegosławice Pacanów, związanej z remontem chodnika w miejsc. Pacanów ul.Biechowska za kwotę 25000 zł</t>
  </si>
  <si>
    <t>Dotacja na"Przebudowę drogi powiatowej nr 0145T Pacanów Niegosławice Chrzanów, odcinek Niegosławice Chrzanów" realizowanych na podstawie porozumień</t>
  </si>
  <si>
    <t>Dotacja na budowę  chodników przy drogach powiatowych w gminie Pacanów realizowanych na podstawie porozumień: Przebudowa drogi powiatowej nr 0125T Biechów -Niegosławice- Pacanów, związanej z budową chodnika w miejsc. Biechów za kwotę 30000 zł, Przebudowa drogi powiatowej nr 0119T Pacanów - Zborówek, związanej z budową chodnika w miejsc. Pacanów ul. Beszowska za kwotę 30000 zł</t>
  </si>
  <si>
    <t>Zakup ksero na wyposażenie sekretariatu Szkoły Podstawowej w Pacanowie</t>
  </si>
  <si>
    <t>Szkoła Podstawowa im. Kornela Makuszyńskiego w Pacanowie</t>
  </si>
  <si>
    <t>Pomoc finansowa z Powiatu Buskiego dla Gminy Pacanów z  zakresu kultury z przeznaczeniem na realizację zadania pod nazwą IV Ogólnopolski Konkurs Fotograficzny "Wszystkie Dzieci Świata" oraz Wystawa czsowa "Interaktywny Plac Zabaw realizowane przez Europejskie Centrum Bajki w Pacanowie</t>
  </si>
  <si>
    <t>Pomoc finansowa dla Powiatu Buskiego  na zakup samochodu mikrobus z przeznaczeniem dla Komendy Powiatowej Państwowej Straży Pożarnej w Busku Zdroju finansowane z kredytu</t>
  </si>
  <si>
    <t>Przebudowa dróg gminnych:                 Biskupice, Kępa Lubawska, Podwale, Kwasów, nr 361017T Oblekoń"Podchruście", nr361090T Zborówek "Lesisko", nr361057T Słupia"centrum", nr361058T Słupia "wieś", nr361055T Słupia za Pagietem, nr361074T Wójcza- Wójeczka        2008-2010</t>
  </si>
  <si>
    <t>Budowa lini oświetleniowych 2009-2011</t>
  </si>
  <si>
    <t>Zakup samochodu pożarniczego dla OSP Oblekoń</t>
  </si>
  <si>
    <t xml:space="preserve">Dotacja na budowę Europejskiego Centrum Bajki w Pacanowie: w kwocie205.715,90 zł ze środków własnych , a w kwocie253138,10 z kredytu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</si>
</sst>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0\ _z_ł"/>
    <numFmt numFmtId="170" formatCode="#,##0.0000\ _z_ł"/>
    <numFmt numFmtId="171" formatCode="#,##0.0\ _z_ł"/>
    <numFmt numFmtId="172" formatCode="#,##0\ _z_ł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11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 quotePrefix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 quotePrefix="1">
      <alignment/>
    </xf>
    <xf numFmtId="0" fontId="21" fillId="0" borderId="13" xfId="0" applyFont="1" applyBorder="1" applyAlignment="1">
      <alignment/>
    </xf>
    <xf numFmtId="0" fontId="22" fillId="0" borderId="12" xfId="0" applyFont="1" applyBorder="1" applyAlignment="1" quotePrefix="1">
      <alignment/>
    </xf>
    <xf numFmtId="0" fontId="22" fillId="0" borderId="11" xfId="0" applyFont="1" applyBorder="1" applyAlignment="1" quotePrefix="1">
      <alignment wrapText="1"/>
    </xf>
    <xf numFmtId="0" fontId="15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21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8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68" fontId="21" fillId="0" borderId="12" xfId="0" applyNumberFormat="1" applyFont="1" applyBorder="1" applyAlignment="1">
      <alignment/>
    </xf>
    <xf numFmtId="168" fontId="21" fillId="0" borderId="11" xfId="0" applyNumberFormat="1" applyFont="1" applyBorder="1" applyAlignment="1">
      <alignment/>
    </xf>
    <xf numFmtId="168" fontId="21" fillId="0" borderId="13" xfId="0" applyNumberFormat="1" applyFont="1" applyBorder="1" applyAlignment="1">
      <alignment horizontal="right"/>
    </xf>
    <xf numFmtId="168" fontId="21" fillId="0" borderId="12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1" xfId="0" applyNumberFormat="1" applyFont="1" applyBorder="1" applyAlignment="1">
      <alignment horizontal="right"/>
    </xf>
    <xf numFmtId="0" fontId="22" fillId="0" borderId="0" xfId="0" applyFont="1" applyBorder="1" applyAlignment="1" quotePrefix="1">
      <alignment/>
    </xf>
    <xf numFmtId="0" fontId="22" fillId="0" borderId="20" xfId="0" applyFont="1" applyBorder="1" applyAlignment="1" quotePrefix="1">
      <alignment/>
    </xf>
    <xf numFmtId="0" fontId="22" fillId="0" borderId="21" xfId="0" applyFont="1" applyBorder="1" applyAlignment="1" quotePrefix="1">
      <alignment wrapText="1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22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right" vertical="center"/>
    </xf>
    <xf numFmtId="168" fontId="29" fillId="0" borderId="10" xfId="0" applyNumberFormat="1" applyFont="1" applyBorder="1" applyAlignment="1">
      <alignment vertical="center"/>
    </xf>
    <xf numFmtId="168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168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wrapText="1"/>
    </xf>
    <xf numFmtId="168" fontId="23" fillId="0" borderId="13" xfId="0" applyNumberFormat="1" applyFont="1" applyBorder="1" applyAlignment="1">
      <alignment horizontal="right"/>
    </xf>
    <xf numFmtId="168" fontId="23" fillId="0" borderId="10" xfId="0" applyNumberFormat="1" applyFont="1" applyBorder="1" applyAlignment="1">
      <alignment horizontal="right"/>
    </xf>
    <xf numFmtId="168" fontId="23" fillId="0" borderId="10" xfId="0" applyNumberFormat="1" applyFont="1" applyBorder="1" applyAlignment="1">
      <alignment/>
    </xf>
    <xf numFmtId="168" fontId="23" fillId="0" borderId="11" xfId="0" applyNumberFormat="1" applyFont="1" applyBorder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0" fontId="24" fillId="2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20" borderId="18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view="pageLayout" workbookViewId="0" topLeftCell="C1">
      <selection activeCell="A1" sqref="A1:O1"/>
    </sheetView>
  </sheetViews>
  <sheetFormatPr defaultColWidth="9.00390625" defaultRowHeight="12.75"/>
  <cols>
    <col min="1" max="1" width="4.125" style="1" customWidth="1"/>
    <col min="2" max="2" width="4.875" style="1" bestFit="1" customWidth="1"/>
    <col min="3" max="3" width="6.25390625" style="1" bestFit="1" customWidth="1"/>
    <col min="4" max="4" width="14.00390625" style="1" customWidth="1"/>
    <col min="5" max="5" width="13.75390625" style="1" customWidth="1"/>
    <col min="6" max="7" width="13.00390625" style="1" customWidth="1"/>
    <col min="8" max="8" width="12.625" style="1" customWidth="1"/>
    <col min="9" max="9" width="12.875" style="1" customWidth="1"/>
    <col min="10" max="10" width="12.625" style="1" customWidth="1"/>
    <col min="11" max="11" width="13.125" style="1" customWidth="1"/>
    <col min="12" max="13" width="12.875" style="1" customWidth="1"/>
    <col min="14" max="14" width="9.125" style="1" customWidth="1"/>
    <col min="15" max="15" width="11.875" style="1" customWidth="1"/>
    <col min="16" max="16384" width="9.125" style="1" customWidth="1"/>
  </cols>
  <sheetData>
    <row r="1" spans="1:15" ht="18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12</v>
      </c>
    </row>
    <row r="3" spans="1:15" s="7" customFormat="1" ht="19.5" customHeight="1">
      <c r="A3" s="126" t="s">
        <v>16</v>
      </c>
      <c r="B3" s="126" t="s">
        <v>1</v>
      </c>
      <c r="C3" s="126" t="s">
        <v>11</v>
      </c>
      <c r="D3" s="123" t="s">
        <v>28</v>
      </c>
      <c r="E3" s="123" t="s">
        <v>17</v>
      </c>
      <c r="F3" s="130" t="s">
        <v>49</v>
      </c>
      <c r="G3" s="128" t="s">
        <v>25</v>
      </c>
      <c r="H3" s="128"/>
      <c r="I3" s="128"/>
      <c r="J3" s="128"/>
      <c r="K3" s="128"/>
      <c r="L3" s="128"/>
      <c r="M3" s="128"/>
      <c r="N3" s="129"/>
      <c r="O3" s="123" t="s">
        <v>18</v>
      </c>
    </row>
    <row r="4" spans="1:15" s="7" customFormat="1" ht="19.5" customHeight="1">
      <c r="A4" s="126"/>
      <c r="B4" s="126"/>
      <c r="C4" s="126"/>
      <c r="D4" s="123"/>
      <c r="E4" s="123"/>
      <c r="F4" s="131"/>
      <c r="G4" s="129" t="s">
        <v>50</v>
      </c>
      <c r="H4" s="123" t="s">
        <v>8</v>
      </c>
      <c r="I4" s="123"/>
      <c r="J4" s="123"/>
      <c r="K4" s="123"/>
      <c r="L4" s="123" t="s">
        <v>34</v>
      </c>
      <c r="M4" s="123" t="s">
        <v>51</v>
      </c>
      <c r="N4" s="130" t="s">
        <v>52</v>
      </c>
      <c r="O4" s="123"/>
    </row>
    <row r="5" spans="1:15" s="7" customFormat="1" ht="29.25" customHeight="1">
      <c r="A5" s="126"/>
      <c r="B5" s="126"/>
      <c r="C5" s="126"/>
      <c r="D5" s="123"/>
      <c r="E5" s="123"/>
      <c r="F5" s="131"/>
      <c r="G5" s="129"/>
      <c r="H5" s="123" t="s">
        <v>30</v>
      </c>
      <c r="I5" s="123" t="s">
        <v>26</v>
      </c>
      <c r="J5" s="123" t="s">
        <v>31</v>
      </c>
      <c r="K5" s="123" t="s">
        <v>27</v>
      </c>
      <c r="L5" s="123"/>
      <c r="M5" s="123"/>
      <c r="N5" s="131"/>
      <c r="O5" s="123"/>
    </row>
    <row r="6" spans="1:15" s="7" customFormat="1" ht="19.5" customHeight="1">
      <c r="A6" s="126"/>
      <c r="B6" s="126"/>
      <c r="C6" s="126"/>
      <c r="D6" s="123"/>
      <c r="E6" s="123"/>
      <c r="F6" s="131"/>
      <c r="G6" s="129"/>
      <c r="H6" s="123"/>
      <c r="I6" s="123"/>
      <c r="J6" s="123"/>
      <c r="K6" s="123"/>
      <c r="L6" s="123"/>
      <c r="M6" s="123"/>
      <c r="N6" s="131"/>
      <c r="O6" s="123"/>
    </row>
    <row r="7" spans="1:15" s="7" customFormat="1" ht="19.5" customHeight="1">
      <c r="A7" s="126"/>
      <c r="B7" s="126"/>
      <c r="C7" s="126"/>
      <c r="D7" s="123"/>
      <c r="E7" s="123"/>
      <c r="F7" s="127"/>
      <c r="G7" s="129"/>
      <c r="H7" s="123"/>
      <c r="I7" s="123"/>
      <c r="J7" s="123"/>
      <c r="K7" s="123"/>
      <c r="L7" s="123"/>
      <c r="M7" s="123"/>
      <c r="N7" s="127"/>
      <c r="O7" s="123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s="91" customFormat="1" ht="90" customHeight="1">
      <c r="A9" s="85">
        <v>1</v>
      </c>
      <c r="B9" s="86" t="s">
        <v>85</v>
      </c>
      <c r="C9" s="86" t="s">
        <v>86</v>
      </c>
      <c r="D9" s="87" t="s">
        <v>95</v>
      </c>
      <c r="E9" s="88">
        <f>F9+G9+L9+M9+N9</f>
        <v>350300.32</v>
      </c>
      <c r="F9" s="88">
        <v>40300</v>
      </c>
      <c r="G9" s="88">
        <v>310000.32</v>
      </c>
      <c r="H9" s="88"/>
      <c r="I9" s="89">
        <v>310000.32</v>
      </c>
      <c r="J9" s="90" t="s">
        <v>19</v>
      </c>
      <c r="K9" s="89"/>
      <c r="L9" s="89"/>
      <c r="M9" s="89"/>
      <c r="N9" s="89"/>
      <c r="O9" s="89"/>
    </row>
    <row r="10" spans="1:15" s="91" customFormat="1" ht="106.5" customHeight="1">
      <c r="A10" s="85">
        <v>2</v>
      </c>
      <c r="B10" s="86" t="s">
        <v>85</v>
      </c>
      <c r="C10" s="86" t="s">
        <v>86</v>
      </c>
      <c r="D10" s="54" t="s">
        <v>129</v>
      </c>
      <c r="E10" s="88">
        <f>F10+G10+L10+M10+N10</f>
        <v>4079884.4899999998</v>
      </c>
      <c r="F10" s="88">
        <v>171066.91</v>
      </c>
      <c r="G10" s="88">
        <v>1260696.2</v>
      </c>
      <c r="H10" s="88"/>
      <c r="I10" s="89">
        <v>1260696.2</v>
      </c>
      <c r="J10" s="90" t="s">
        <v>19</v>
      </c>
      <c r="K10" s="89"/>
      <c r="L10" s="89">
        <v>1469651.98</v>
      </c>
      <c r="M10" s="89">
        <v>1178469.4</v>
      </c>
      <c r="N10" s="89"/>
      <c r="O10" s="89"/>
    </row>
    <row r="11" spans="1:15" s="91" customFormat="1" ht="276">
      <c r="A11" s="85">
        <v>3</v>
      </c>
      <c r="B11" s="86">
        <v>600</v>
      </c>
      <c r="C11" s="86">
        <v>60016</v>
      </c>
      <c r="D11" s="87" t="s">
        <v>140</v>
      </c>
      <c r="E11" s="88">
        <f>F11+G11+L11+M11+N11</f>
        <v>390793</v>
      </c>
      <c r="F11" s="88">
        <v>281067</v>
      </c>
      <c r="G11" s="88">
        <v>109726</v>
      </c>
      <c r="H11" s="88"/>
      <c r="I11" s="89">
        <v>109726</v>
      </c>
      <c r="J11" s="90" t="s">
        <v>19</v>
      </c>
      <c r="K11" s="89"/>
      <c r="L11" s="88"/>
      <c r="M11" s="89"/>
      <c r="N11" s="89"/>
      <c r="O11" s="89"/>
    </row>
    <row r="12" spans="1:15" s="91" customFormat="1" ht="121.5" customHeight="1">
      <c r="A12" s="85">
        <v>4</v>
      </c>
      <c r="B12" s="86">
        <v>700</v>
      </c>
      <c r="C12" s="86">
        <v>70005</v>
      </c>
      <c r="D12" s="87" t="s">
        <v>130</v>
      </c>
      <c r="E12" s="88">
        <v>738139</v>
      </c>
      <c r="F12" s="88">
        <v>36112</v>
      </c>
      <c r="G12" s="88"/>
      <c r="H12" s="88"/>
      <c r="I12" s="89"/>
      <c r="J12" s="90" t="s">
        <v>19</v>
      </c>
      <c r="K12" s="89"/>
      <c r="L12" s="88">
        <v>702027</v>
      </c>
      <c r="M12" s="89"/>
      <c r="N12" s="89"/>
      <c r="O12" s="89"/>
    </row>
    <row r="13" spans="1:15" s="91" customFormat="1" ht="60">
      <c r="A13" s="85">
        <v>5</v>
      </c>
      <c r="B13" s="86">
        <v>750</v>
      </c>
      <c r="C13" s="86">
        <v>75023</v>
      </c>
      <c r="D13" s="87" t="s">
        <v>96</v>
      </c>
      <c r="E13" s="88">
        <f>F13+G13+L13+M13+N13</f>
        <v>4765000</v>
      </c>
      <c r="F13" s="88">
        <v>19202</v>
      </c>
      <c r="G13" s="88">
        <v>1000000</v>
      </c>
      <c r="H13" s="88"/>
      <c r="I13" s="89">
        <v>1000000</v>
      </c>
      <c r="J13" s="90" t="s">
        <v>19</v>
      </c>
      <c r="K13" s="89"/>
      <c r="L13" s="89">
        <v>1500000</v>
      </c>
      <c r="M13" s="89">
        <v>2245798</v>
      </c>
      <c r="N13" s="89">
        <v>0</v>
      </c>
      <c r="O13" s="89"/>
    </row>
    <row r="14" spans="1:15" s="91" customFormat="1" ht="121.5" customHeight="1">
      <c r="A14" s="85">
        <v>6</v>
      </c>
      <c r="B14" s="86">
        <v>720</v>
      </c>
      <c r="C14" s="86">
        <v>72095</v>
      </c>
      <c r="D14" s="87" t="s">
        <v>97</v>
      </c>
      <c r="E14" s="88">
        <v>85967.67</v>
      </c>
      <c r="F14" s="89"/>
      <c r="G14" s="89">
        <v>1000</v>
      </c>
      <c r="H14" s="89">
        <v>1000</v>
      </c>
      <c r="I14" s="89">
        <v>0</v>
      </c>
      <c r="J14" s="90" t="s">
        <v>19</v>
      </c>
      <c r="K14" s="89">
        <v>0</v>
      </c>
      <c r="L14" s="89">
        <v>84967.67</v>
      </c>
      <c r="M14" s="89"/>
      <c r="N14" s="89"/>
      <c r="O14" s="89"/>
    </row>
    <row r="15" spans="1:15" s="91" customFormat="1" ht="84">
      <c r="A15" s="85">
        <v>7</v>
      </c>
      <c r="B15" s="86">
        <v>720</v>
      </c>
      <c r="C15" s="86">
        <v>72095</v>
      </c>
      <c r="D15" s="87" t="s">
        <v>98</v>
      </c>
      <c r="E15" s="88">
        <v>296991.25</v>
      </c>
      <c r="F15" s="89">
        <v>5124</v>
      </c>
      <c r="G15" s="89">
        <v>64666</v>
      </c>
      <c r="H15" s="89">
        <v>0</v>
      </c>
      <c r="I15" s="89">
        <v>15256.06</v>
      </c>
      <c r="J15" s="90" t="s">
        <v>19</v>
      </c>
      <c r="K15" s="89">
        <v>49409.94</v>
      </c>
      <c r="L15" s="89">
        <v>135339.76</v>
      </c>
      <c r="M15" s="88">
        <v>91861.49</v>
      </c>
      <c r="N15" s="89"/>
      <c r="O15" s="89"/>
    </row>
    <row r="16" spans="1:15" s="91" customFormat="1" ht="108">
      <c r="A16" s="85">
        <v>8</v>
      </c>
      <c r="B16" s="86">
        <v>801</v>
      </c>
      <c r="C16" s="86">
        <v>80101</v>
      </c>
      <c r="D16" s="87" t="s">
        <v>99</v>
      </c>
      <c r="E16" s="88">
        <v>6708355.73</v>
      </c>
      <c r="F16" s="88">
        <v>2400994.61</v>
      </c>
      <c r="G16" s="88">
        <v>4307361.12</v>
      </c>
      <c r="H16" s="88"/>
      <c r="I16" s="89">
        <v>1390523.32</v>
      </c>
      <c r="J16" s="90" t="s">
        <v>100</v>
      </c>
      <c r="K16" s="88">
        <v>2289837.8</v>
      </c>
      <c r="L16" s="88"/>
      <c r="M16" s="89"/>
      <c r="N16" s="89"/>
      <c r="O16" s="89"/>
    </row>
    <row r="17" spans="1:15" s="91" customFormat="1" ht="48">
      <c r="A17" s="85">
        <v>9</v>
      </c>
      <c r="B17" s="86">
        <v>900</v>
      </c>
      <c r="C17" s="86">
        <v>90015</v>
      </c>
      <c r="D17" s="87" t="s">
        <v>141</v>
      </c>
      <c r="E17" s="88">
        <v>300000</v>
      </c>
      <c r="F17" s="89">
        <v>54000</v>
      </c>
      <c r="G17" s="88">
        <v>156000</v>
      </c>
      <c r="H17" s="88"/>
      <c r="I17" s="89">
        <v>156000</v>
      </c>
      <c r="J17" s="90" t="s">
        <v>19</v>
      </c>
      <c r="K17" s="89"/>
      <c r="L17" s="88">
        <v>90000</v>
      </c>
      <c r="M17" s="89"/>
      <c r="N17" s="89"/>
      <c r="O17" s="89"/>
    </row>
    <row r="18" spans="1:15" s="91" customFormat="1" ht="12">
      <c r="A18" s="124" t="s">
        <v>29</v>
      </c>
      <c r="B18" s="124"/>
      <c r="C18" s="124"/>
      <c r="D18" s="124"/>
      <c r="E18" s="92">
        <f>SUM(E9:E17)</f>
        <v>17715431.46</v>
      </c>
      <c r="F18" s="92">
        <f>SUM(F9:F17)</f>
        <v>3007866.52</v>
      </c>
      <c r="G18" s="92">
        <f>SUM(G9:G17)</f>
        <v>7209449.640000001</v>
      </c>
      <c r="H18" s="92">
        <f>SUM(H9:H17)</f>
        <v>1000</v>
      </c>
      <c r="I18" s="92">
        <f>SUM(I9:I17)</f>
        <v>4242201.9</v>
      </c>
      <c r="J18" s="92">
        <v>627000</v>
      </c>
      <c r="K18" s="92">
        <f>SUM(K9:K17)</f>
        <v>2339247.7399999998</v>
      </c>
      <c r="L18" s="92">
        <f>SUM(L9:L17)</f>
        <v>3981986.41</v>
      </c>
      <c r="M18" s="92">
        <f>SUM(M9:M17)</f>
        <v>3516128.89</v>
      </c>
      <c r="N18" s="92">
        <f>SUM(N9:N17)</f>
        <v>0</v>
      </c>
      <c r="O18" s="93" t="s">
        <v>14</v>
      </c>
    </row>
    <row r="19" s="91" customFormat="1" ht="12">
      <c r="A19" s="91" t="s">
        <v>24</v>
      </c>
    </row>
    <row r="20" s="91" customFormat="1" ht="12">
      <c r="A20" s="91" t="s">
        <v>20</v>
      </c>
    </row>
    <row r="21" s="91" customFormat="1" ht="12">
      <c r="A21" s="91" t="s">
        <v>21</v>
      </c>
    </row>
    <row r="22" s="91" customFormat="1" ht="12">
      <c r="A22" s="91" t="s">
        <v>22</v>
      </c>
    </row>
    <row r="23" s="91" customFormat="1" ht="12">
      <c r="A23" s="91" t="s">
        <v>23</v>
      </c>
    </row>
  </sheetData>
  <sheetProtection/>
  <mergeCells count="19">
    <mergeCell ref="A18:D18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F3:F7"/>
    <mergeCell ref="N4:N7"/>
    <mergeCell ref="G3:N3"/>
    <mergeCell ref="L4:L7"/>
    <mergeCell ref="H4:K4"/>
    <mergeCell ref="H5:H7"/>
    <mergeCell ref="I5:I7"/>
    <mergeCell ref="J5:J7"/>
    <mergeCell ref="K5:K7"/>
  </mergeCells>
  <printOptions horizontalCentered="1"/>
  <pageMargins left="0.2755905511811024" right="0.1968503937007874" top="1.220472440944882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LXVI/310/10
z dnia 10 sierpnia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Layout" workbookViewId="0" topLeftCell="A1">
      <selection activeCell="G14" sqref="G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5.25390625" style="1" customWidth="1"/>
    <col min="6" max="6" width="13.75390625" style="1" customWidth="1"/>
    <col min="7" max="7" width="15.25390625" style="1" customWidth="1"/>
    <col min="8" max="8" width="11.25390625" style="1" customWidth="1"/>
    <col min="9" max="9" width="9.75390625" style="1" customWidth="1"/>
    <col min="10" max="10" width="15.00390625" style="1" customWidth="1"/>
    <col min="11" max="16384" width="9.125" style="1" customWidth="1"/>
  </cols>
  <sheetData>
    <row r="1" spans="1:10" ht="18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3" t="s">
        <v>12</v>
      </c>
    </row>
    <row r="3" spans="1:10" s="7" customFormat="1" ht="19.5" customHeight="1">
      <c r="A3" s="116" t="s">
        <v>16</v>
      </c>
      <c r="B3" s="116" t="s">
        <v>1</v>
      </c>
      <c r="C3" s="116" t="s">
        <v>11</v>
      </c>
      <c r="D3" s="117" t="s">
        <v>33</v>
      </c>
      <c r="E3" s="117" t="s">
        <v>25</v>
      </c>
      <c r="F3" s="117"/>
      <c r="G3" s="117"/>
      <c r="H3" s="117"/>
      <c r="I3" s="117"/>
      <c r="J3" s="117" t="s">
        <v>18</v>
      </c>
    </row>
    <row r="4" spans="1:10" s="7" customFormat="1" ht="19.5" customHeight="1">
      <c r="A4" s="116"/>
      <c r="B4" s="116"/>
      <c r="C4" s="116"/>
      <c r="D4" s="117"/>
      <c r="E4" s="117" t="s">
        <v>53</v>
      </c>
      <c r="F4" s="117" t="s">
        <v>8</v>
      </c>
      <c r="G4" s="117"/>
      <c r="H4" s="117"/>
      <c r="I4" s="117"/>
      <c r="J4" s="117"/>
    </row>
    <row r="5" spans="1:10" s="7" customFormat="1" ht="29.25" customHeight="1">
      <c r="A5" s="116"/>
      <c r="B5" s="116"/>
      <c r="C5" s="116"/>
      <c r="D5" s="117"/>
      <c r="E5" s="117"/>
      <c r="F5" s="117" t="s">
        <v>30</v>
      </c>
      <c r="G5" s="117" t="s">
        <v>26</v>
      </c>
      <c r="H5" s="117" t="s">
        <v>32</v>
      </c>
      <c r="I5" s="117" t="s">
        <v>27</v>
      </c>
      <c r="J5" s="117"/>
    </row>
    <row r="6" spans="1:10" s="7" customFormat="1" ht="19.5" customHeight="1">
      <c r="A6" s="116"/>
      <c r="B6" s="116"/>
      <c r="C6" s="116"/>
      <c r="D6" s="117"/>
      <c r="E6" s="117"/>
      <c r="F6" s="117"/>
      <c r="G6" s="117"/>
      <c r="H6" s="117"/>
      <c r="I6" s="117"/>
      <c r="J6" s="117"/>
    </row>
    <row r="7" spans="1:10" s="7" customFormat="1" ht="19.5" customHeight="1">
      <c r="A7" s="116"/>
      <c r="B7" s="116"/>
      <c r="C7" s="116"/>
      <c r="D7" s="117"/>
      <c r="E7" s="117"/>
      <c r="F7" s="117"/>
      <c r="G7" s="117"/>
      <c r="H7" s="117"/>
      <c r="I7" s="117"/>
      <c r="J7" s="117"/>
    </row>
    <row r="8" spans="1:10" ht="7.5" customHeight="1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</row>
    <row r="9" spans="1:10" ht="51" customHeight="1">
      <c r="A9" s="15">
        <v>1</v>
      </c>
      <c r="B9" s="15">
        <v>750</v>
      </c>
      <c r="C9" s="15">
        <v>75023</v>
      </c>
      <c r="D9" s="63" t="s">
        <v>101</v>
      </c>
      <c r="E9" s="64">
        <v>10000</v>
      </c>
      <c r="F9" s="40"/>
      <c r="G9" s="65">
        <v>10000</v>
      </c>
      <c r="H9" s="66" t="s">
        <v>19</v>
      </c>
      <c r="I9" s="6"/>
      <c r="J9" s="6" t="s">
        <v>102</v>
      </c>
    </row>
    <row r="10" spans="1:10" ht="51">
      <c r="A10" s="15">
        <v>2</v>
      </c>
      <c r="B10" s="15">
        <v>750</v>
      </c>
      <c r="C10" s="15">
        <v>75023</v>
      </c>
      <c r="D10" s="63" t="s">
        <v>103</v>
      </c>
      <c r="E10" s="64">
        <v>10000</v>
      </c>
      <c r="F10" s="40"/>
      <c r="G10" s="65">
        <v>10000</v>
      </c>
      <c r="H10" s="66" t="s">
        <v>19</v>
      </c>
      <c r="I10" s="6"/>
      <c r="J10" s="6" t="s">
        <v>102</v>
      </c>
    </row>
    <row r="11" spans="1:10" ht="51">
      <c r="A11" s="15">
        <v>3</v>
      </c>
      <c r="B11" s="15">
        <v>754</v>
      </c>
      <c r="C11" s="15">
        <v>75412</v>
      </c>
      <c r="D11" s="63" t="s">
        <v>142</v>
      </c>
      <c r="E11" s="64">
        <v>50000</v>
      </c>
      <c r="F11" s="40">
        <v>50000</v>
      </c>
      <c r="G11" s="65"/>
      <c r="H11" s="66" t="s">
        <v>19</v>
      </c>
      <c r="I11" s="6"/>
      <c r="J11" s="6" t="s">
        <v>102</v>
      </c>
    </row>
    <row r="12" spans="1:10" ht="76.5">
      <c r="A12" s="15">
        <v>4</v>
      </c>
      <c r="B12" s="15">
        <v>801</v>
      </c>
      <c r="C12" s="15">
        <v>80101</v>
      </c>
      <c r="D12" s="63" t="s">
        <v>136</v>
      </c>
      <c r="E12" s="64">
        <v>3850</v>
      </c>
      <c r="F12" s="40">
        <v>3850</v>
      </c>
      <c r="G12" s="65"/>
      <c r="H12" s="66" t="s">
        <v>19</v>
      </c>
      <c r="I12" s="6"/>
      <c r="J12" s="66" t="s">
        <v>137</v>
      </c>
    </row>
    <row r="13" spans="1:10" ht="63.75">
      <c r="A13" s="15">
        <v>5</v>
      </c>
      <c r="B13" s="15">
        <v>900</v>
      </c>
      <c r="C13" s="15">
        <v>90005</v>
      </c>
      <c r="D13" s="63" t="s">
        <v>128</v>
      </c>
      <c r="E13" s="64">
        <v>64660</v>
      </c>
      <c r="F13" s="40"/>
      <c r="G13" s="65">
        <v>64660</v>
      </c>
      <c r="H13" s="66" t="s">
        <v>19</v>
      </c>
      <c r="I13" s="94"/>
      <c r="J13" s="6" t="s">
        <v>102</v>
      </c>
    </row>
    <row r="14" spans="1:10" ht="15.75">
      <c r="A14" s="118" t="s">
        <v>29</v>
      </c>
      <c r="B14" s="118"/>
      <c r="C14" s="118"/>
      <c r="D14" s="118"/>
      <c r="E14" s="67">
        <f>SUM(E9:E13)</f>
        <v>138510</v>
      </c>
      <c r="F14" s="67">
        <f>SUM(F9:F13)</f>
        <v>53850</v>
      </c>
      <c r="G14" s="67">
        <f>SUM(G9:G13)</f>
        <v>84660</v>
      </c>
      <c r="H14" s="13" t="s">
        <v>14</v>
      </c>
      <c r="I14" s="68">
        <f>SUM(I9:I12)</f>
        <v>0</v>
      </c>
      <c r="J14" s="13" t="s">
        <v>14</v>
      </c>
    </row>
    <row r="16" ht="12.75">
      <c r="A16" s="1" t="s">
        <v>24</v>
      </c>
    </row>
    <row r="17" ht="12.75">
      <c r="A17" s="1" t="s">
        <v>20</v>
      </c>
    </row>
    <row r="18" ht="12.75">
      <c r="A18" s="1" t="s">
        <v>21</v>
      </c>
    </row>
    <row r="19" ht="12.75">
      <c r="A19" s="1" t="s">
        <v>22</v>
      </c>
    </row>
    <row r="20" ht="12.75">
      <c r="A20" s="1" t="s">
        <v>23</v>
      </c>
    </row>
  </sheetData>
  <sheetProtection/>
  <mergeCells count="14">
    <mergeCell ref="A14:D14"/>
    <mergeCell ref="F5:F7"/>
    <mergeCell ref="G5:G7"/>
    <mergeCell ref="H5:H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&amp;A
do uchwały Rady Gminy nr LXVI/310/10
z dnia 10 sierpnia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4.625" style="23" customWidth="1"/>
    <col min="2" max="2" width="38.125" style="23" customWidth="1"/>
    <col min="3" max="3" width="12.625" style="23" customWidth="1"/>
    <col min="4" max="4" width="14.00390625" style="23" customWidth="1"/>
    <col min="5" max="5" width="13.875" style="23" customWidth="1"/>
    <col min="6" max="6" width="13.00390625" style="23" customWidth="1"/>
    <col min="7" max="16384" width="9.125" style="23" customWidth="1"/>
  </cols>
  <sheetData>
    <row r="2" spans="1:6" ht="25.5" customHeight="1">
      <c r="A2" s="119" t="s">
        <v>56</v>
      </c>
      <c r="B2" s="119"/>
      <c r="C2" s="119"/>
      <c r="D2" s="119"/>
      <c r="E2" s="119"/>
      <c r="F2" s="119"/>
    </row>
    <row r="3" spans="1:6" ht="25.5" customHeight="1">
      <c r="A3" s="22"/>
      <c r="B3" s="22"/>
      <c r="C3" s="22"/>
      <c r="D3" s="22"/>
      <c r="E3" s="22"/>
      <c r="F3" s="22"/>
    </row>
    <row r="4" ht="12.75">
      <c r="F4" s="24" t="s">
        <v>57</v>
      </c>
    </row>
    <row r="5" spans="1:6" ht="35.25" customHeight="1">
      <c r="A5" s="120" t="s">
        <v>35</v>
      </c>
      <c r="B5" s="120" t="s">
        <v>58</v>
      </c>
      <c r="C5" s="120" t="s">
        <v>59</v>
      </c>
      <c r="D5" s="120" t="s">
        <v>60</v>
      </c>
      <c r="E5" s="120"/>
      <c r="F5" s="120"/>
    </row>
    <row r="6" spans="1:6" ht="27.75" customHeight="1">
      <c r="A6" s="120"/>
      <c r="B6" s="120"/>
      <c r="C6" s="120"/>
      <c r="D6" s="25" t="s">
        <v>61</v>
      </c>
      <c r="E6" s="25" t="s">
        <v>62</v>
      </c>
      <c r="F6" s="25" t="s">
        <v>63</v>
      </c>
    </row>
    <row r="7" spans="1:6" ht="12.75" customHeight="1">
      <c r="A7" s="26" t="s">
        <v>36</v>
      </c>
      <c r="B7" s="27" t="s">
        <v>64</v>
      </c>
      <c r="C7" s="69">
        <f>SUM(C8:C10)</f>
        <v>0</v>
      </c>
      <c r="D7" s="69">
        <f>SUM(D8:D10)</f>
        <v>0</v>
      </c>
      <c r="E7" s="69">
        <f>SUM(E8:E10)</f>
        <v>0</v>
      </c>
      <c r="F7" s="69">
        <f>SUM(F8:F10)</f>
        <v>0</v>
      </c>
    </row>
    <row r="8" spans="1:6" ht="12.75">
      <c r="A8" s="27"/>
      <c r="B8" s="28" t="s">
        <v>65</v>
      </c>
      <c r="C8" s="69"/>
      <c r="D8" s="69"/>
      <c r="E8" s="69"/>
      <c r="F8" s="69"/>
    </row>
    <row r="9" spans="1:6" ht="12.75">
      <c r="A9" s="27"/>
      <c r="B9" s="28" t="s">
        <v>66</v>
      </c>
      <c r="C9" s="69"/>
      <c r="D9" s="69"/>
      <c r="E9" s="69"/>
      <c r="F9" s="69"/>
    </row>
    <row r="10" spans="1:6" ht="12.75" customHeight="1">
      <c r="A10" s="29"/>
      <c r="B10" s="30" t="s">
        <v>67</v>
      </c>
      <c r="C10" s="70"/>
      <c r="D10" s="70"/>
      <c r="E10" s="70"/>
      <c r="F10" s="70"/>
    </row>
    <row r="11" spans="1:6" ht="12.75">
      <c r="A11" s="26" t="s">
        <v>37</v>
      </c>
      <c r="B11" s="27" t="s">
        <v>68</v>
      </c>
      <c r="C11" s="71">
        <v>5633723.32</v>
      </c>
      <c r="D11" s="71">
        <v>2391986.41</v>
      </c>
      <c r="E11" s="71">
        <v>1270330.89</v>
      </c>
      <c r="F11" s="71">
        <f>SUM(D11:E11)</f>
        <v>3662317.3</v>
      </c>
    </row>
    <row r="12" spans="1:6" ht="12.75">
      <c r="A12" s="27"/>
      <c r="B12" s="28" t="s">
        <v>65</v>
      </c>
      <c r="C12" s="72">
        <v>2667475.58</v>
      </c>
      <c r="D12" s="72">
        <v>1775151.65</v>
      </c>
      <c r="E12" s="73">
        <v>1192248.63</v>
      </c>
      <c r="F12" s="71">
        <f>SUM(D12:E12)</f>
        <v>2967400.28</v>
      </c>
    </row>
    <row r="13" spans="1:6" ht="12.75">
      <c r="A13" s="27"/>
      <c r="B13" s="28" t="s">
        <v>66</v>
      </c>
      <c r="C13" s="72">
        <v>627000</v>
      </c>
      <c r="D13" s="72">
        <v>0</v>
      </c>
      <c r="E13" s="73">
        <v>0</v>
      </c>
      <c r="F13" s="71">
        <f>SUM(D13:E13)</f>
        <v>0</v>
      </c>
    </row>
    <row r="14" spans="1:6" ht="12.75">
      <c r="A14" s="29"/>
      <c r="B14" s="30" t="s">
        <v>67</v>
      </c>
      <c r="C14" s="74">
        <v>2339247.74</v>
      </c>
      <c r="D14" s="72">
        <v>616834.76</v>
      </c>
      <c r="E14" s="73">
        <v>78082.26</v>
      </c>
      <c r="F14" s="71">
        <f>SUM(D14:E14)</f>
        <v>694917.02</v>
      </c>
    </row>
    <row r="15" spans="1:6" ht="12.75">
      <c r="A15" s="26"/>
      <c r="B15" s="27" t="s">
        <v>69</v>
      </c>
      <c r="C15" s="71">
        <f aca="true" t="shared" si="0" ref="C15:F18">C7+C11</f>
        <v>5633723.32</v>
      </c>
      <c r="D15" s="71">
        <f t="shared" si="0"/>
        <v>2391986.41</v>
      </c>
      <c r="E15" s="71">
        <f t="shared" si="0"/>
        <v>1270330.89</v>
      </c>
      <c r="F15" s="71">
        <f t="shared" si="0"/>
        <v>3662317.3</v>
      </c>
    </row>
    <row r="16" spans="1:6" ht="12.75">
      <c r="A16" s="27"/>
      <c r="B16" s="28" t="s">
        <v>65</v>
      </c>
      <c r="C16" s="72">
        <f t="shared" si="0"/>
        <v>2667475.58</v>
      </c>
      <c r="D16" s="72">
        <f t="shared" si="0"/>
        <v>1775151.65</v>
      </c>
      <c r="E16" s="72">
        <f t="shared" si="0"/>
        <v>1192248.63</v>
      </c>
      <c r="F16" s="72">
        <f t="shared" si="0"/>
        <v>2967400.28</v>
      </c>
    </row>
    <row r="17" spans="1:6" ht="12.75">
      <c r="A17" s="27"/>
      <c r="B17" s="28" t="s">
        <v>66</v>
      </c>
      <c r="C17" s="72">
        <f t="shared" si="0"/>
        <v>627000</v>
      </c>
      <c r="D17" s="72">
        <f t="shared" si="0"/>
        <v>0</v>
      </c>
      <c r="E17" s="72">
        <f t="shared" si="0"/>
        <v>0</v>
      </c>
      <c r="F17" s="72">
        <f t="shared" si="0"/>
        <v>0</v>
      </c>
    </row>
    <row r="18" spans="1:6" ht="12.75">
      <c r="A18" s="29"/>
      <c r="B18" s="30" t="s">
        <v>67</v>
      </c>
      <c r="C18" s="74">
        <f t="shared" si="0"/>
        <v>2339247.74</v>
      </c>
      <c r="D18" s="74">
        <f t="shared" si="0"/>
        <v>616834.76</v>
      </c>
      <c r="E18" s="74">
        <f t="shared" si="0"/>
        <v>78082.26</v>
      </c>
      <c r="F18" s="74">
        <f t="shared" si="0"/>
        <v>694917.02</v>
      </c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15748031496062992" top="1.3385826771653544" bottom="0.984251968503937" header="0.5118110236220472" footer="0.5118110236220472"/>
  <pageSetup horizontalDpi="600" verticalDpi="600" orientation="portrait" paperSize="9" scale="95" r:id="rId1"/>
  <headerFooter alignWithMargins="0">
    <oddHeader>&amp;RZałącznik nr &amp;A
do uchwały Rady Gminy Nr LXVI/310/10
z dnia 10 sierpnia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view="pageLayout" workbookViewId="0" topLeftCell="B22">
      <selection activeCell="K31" sqref="K31"/>
    </sheetView>
  </sheetViews>
  <sheetFormatPr defaultColWidth="9.00390625" defaultRowHeight="12.75"/>
  <cols>
    <col min="1" max="1" width="3.875" style="23" customWidth="1"/>
    <col min="2" max="2" width="33.625" style="23" customWidth="1"/>
    <col min="3" max="3" width="8.625" style="23" customWidth="1"/>
    <col min="4" max="4" width="10.125" style="23" customWidth="1"/>
    <col min="5" max="5" width="5.00390625" style="23" customWidth="1"/>
    <col min="6" max="6" width="8.00390625" style="23" customWidth="1"/>
    <col min="7" max="7" width="20.75390625" style="23" customWidth="1"/>
    <col min="8" max="8" width="12.375" style="23" customWidth="1"/>
    <col min="9" max="9" width="11.625" style="23" customWidth="1"/>
    <col min="10" max="10" width="11.375" style="23" customWidth="1"/>
    <col min="11" max="11" width="14.75390625" style="23" customWidth="1"/>
    <col min="12" max="12" width="12.25390625" style="23" customWidth="1"/>
    <col min="13" max="13" width="6.00390625" style="23" customWidth="1"/>
    <col min="14" max="16384" width="9.125" style="23" customWidth="1"/>
  </cols>
  <sheetData>
    <row r="1" ht="12.75"/>
    <row r="2" spans="1:13" ht="12.75">
      <c r="A2" s="119" t="s">
        <v>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2.75">
      <c r="M4" s="24" t="s">
        <v>57</v>
      </c>
    </row>
    <row r="5" spans="1:13" ht="48" customHeight="1">
      <c r="A5" s="120" t="s">
        <v>35</v>
      </c>
      <c r="B5" s="120" t="s">
        <v>70</v>
      </c>
      <c r="C5" s="120" t="s">
        <v>71</v>
      </c>
      <c r="D5" s="121" t="s">
        <v>18</v>
      </c>
      <c r="E5" s="120" t="s">
        <v>1</v>
      </c>
      <c r="F5" s="121" t="s">
        <v>2</v>
      </c>
      <c r="G5" s="120" t="s">
        <v>72</v>
      </c>
      <c r="H5" s="120"/>
      <c r="I5" s="121" t="s">
        <v>73</v>
      </c>
      <c r="J5" s="120" t="s">
        <v>59</v>
      </c>
      <c r="K5" s="120" t="s">
        <v>74</v>
      </c>
      <c r="L5" s="120"/>
      <c r="M5" s="120"/>
    </row>
    <row r="6" spans="1:13" ht="36">
      <c r="A6" s="120"/>
      <c r="B6" s="120"/>
      <c r="C6" s="120"/>
      <c r="D6" s="122"/>
      <c r="E6" s="120"/>
      <c r="F6" s="122"/>
      <c r="G6" s="25" t="s">
        <v>75</v>
      </c>
      <c r="H6" s="25" t="s">
        <v>55</v>
      </c>
      <c r="I6" s="122"/>
      <c r="J6" s="120"/>
      <c r="K6" s="25" t="s">
        <v>61</v>
      </c>
      <c r="L6" s="25" t="s">
        <v>62</v>
      </c>
      <c r="M6" s="25" t="s">
        <v>76</v>
      </c>
    </row>
    <row r="7" spans="1:13" ht="38.25">
      <c r="A7" s="31" t="s">
        <v>5</v>
      </c>
      <c r="B7" s="80" t="s">
        <v>108</v>
      </c>
      <c r="C7" s="31"/>
      <c r="D7" s="31"/>
      <c r="E7" s="31"/>
      <c r="F7" s="31"/>
      <c r="G7" s="31" t="s">
        <v>77</v>
      </c>
      <c r="H7" s="101">
        <f>I7+J7+K7+L7+M7</f>
        <v>6708355.73</v>
      </c>
      <c r="I7" s="102">
        <f>I8+I9+I10</f>
        <v>2400994.6100000003</v>
      </c>
      <c r="J7" s="102">
        <f>J8+J9+J10</f>
        <v>4307361.12</v>
      </c>
      <c r="K7" s="102">
        <f>K8+K9+K10</f>
        <v>0</v>
      </c>
      <c r="L7" s="103"/>
      <c r="M7" s="103"/>
    </row>
    <row r="8" spans="1:13" ht="51">
      <c r="A8" s="27"/>
      <c r="B8" s="81" t="s">
        <v>109</v>
      </c>
      <c r="C8" s="27"/>
      <c r="D8" s="27" t="s">
        <v>104</v>
      </c>
      <c r="E8" s="27"/>
      <c r="F8" s="27"/>
      <c r="G8" s="32" t="s">
        <v>65</v>
      </c>
      <c r="H8" s="101">
        <f aca="true" t="shared" si="0" ref="H8:H14">I8+J8+K8+L8+M8</f>
        <v>1851481.59</v>
      </c>
      <c r="I8" s="102">
        <v>460958.27</v>
      </c>
      <c r="J8" s="104">
        <v>1390523.32</v>
      </c>
      <c r="K8" s="102">
        <v>0</v>
      </c>
      <c r="L8" s="103"/>
      <c r="M8" s="103"/>
    </row>
    <row r="9" spans="1:13" ht="38.25">
      <c r="A9" s="27"/>
      <c r="B9" s="81" t="s">
        <v>110</v>
      </c>
      <c r="C9" s="27" t="s">
        <v>111</v>
      </c>
      <c r="D9" s="27" t="s">
        <v>105</v>
      </c>
      <c r="E9" s="27">
        <v>801</v>
      </c>
      <c r="F9" s="27">
        <v>80101</v>
      </c>
      <c r="G9" s="32" t="s">
        <v>66</v>
      </c>
      <c r="H9" s="101">
        <f t="shared" si="0"/>
        <v>1377000</v>
      </c>
      <c r="I9" s="102">
        <v>750000</v>
      </c>
      <c r="J9" s="104">
        <v>627000</v>
      </c>
      <c r="K9" s="102">
        <v>0</v>
      </c>
      <c r="L9" s="103"/>
      <c r="M9" s="103"/>
    </row>
    <row r="10" spans="1:13" ht="38.25">
      <c r="A10" s="29"/>
      <c r="B10" s="82" t="s">
        <v>112</v>
      </c>
      <c r="C10" s="27"/>
      <c r="D10" s="27"/>
      <c r="E10" s="27"/>
      <c r="F10" s="27"/>
      <c r="G10" s="33" t="s">
        <v>67</v>
      </c>
      <c r="H10" s="101">
        <f t="shared" si="0"/>
        <v>3479874.1399999997</v>
      </c>
      <c r="I10" s="102">
        <v>1190036.34</v>
      </c>
      <c r="J10" s="104">
        <v>2289837.8</v>
      </c>
      <c r="K10" s="102">
        <v>0</v>
      </c>
      <c r="L10" s="103"/>
      <c r="M10" s="103"/>
    </row>
    <row r="11" spans="1:13" ht="38.25">
      <c r="A11" s="27" t="s">
        <v>6</v>
      </c>
      <c r="B11" s="83" t="s">
        <v>113</v>
      </c>
      <c r="C11" s="47"/>
      <c r="D11" s="31"/>
      <c r="E11" s="31"/>
      <c r="F11" s="31"/>
      <c r="G11" s="48" t="s">
        <v>77</v>
      </c>
      <c r="H11" s="102">
        <f>I11+J11+K11+L11+M11</f>
        <v>296991.25</v>
      </c>
      <c r="I11" s="102">
        <f>I12+I13+I14</f>
        <v>5124</v>
      </c>
      <c r="J11" s="102">
        <f>J12+J13+J14</f>
        <v>64666</v>
      </c>
      <c r="K11" s="102">
        <f>K12+K13+K14</f>
        <v>135339.76</v>
      </c>
      <c r="L11" s="102">
        <f>L12+L13+L14</f>
        <v>91861.48999999999</v>
      </c>
      <c r="M11" s="102">
        <f>M12+M13+M14</f>
        <v>0</v>
      </c>
    </row>
    <row r="12" spans="1:13" ht="38.25">
      <c r="A12" s="27"/>
      <c r="B12" s="83" t="s">
        <v>114</v>
      </c>
      <c r="C12" s="45"/>
      <c r="D12" s="27" t="s">
        <v>104</v>
      </c>
      <c r="E12" s="27"/>
      <c r="F12" s="27"/>
      <c r="G12" s="75" t="s">
        <v>65</v>
      </c>
      <c r="H12" s="101">
        <f t="shared" si="0"/>
        <v>61524.259999999995</v>
      </c>
      <c r="I12" s="104">
        <v>5124</v>
      </c>
      <c r="J12" s="104">
        <v>15256.06</v>
      </c>
      <c r="K12" s="102">
        <v>27364.97</v>
      </c>
      <c r="L12" s="103">
        <v>13779.23</v>
      </c>
      <c r="M12" s="103"/>
    </row>
    <row r="13" spans="1:13" ht="25.5">
      <c r="A13" s="27"/>
      <c r="B13" s="83" t="s">
        <v>115</v>
      </c>
      <c r="C13" s="45" t="s">
        <v>116</v>
      </c>
      <c r="D13" s="27" t="s">
        <v>105</v>
      </c>
      <c r="E13" s="27">
        <v>720</v>
      </c>
      <c r="F13" s="27">
        <v>72095</v>
      </c>
      <c r="G13" s="76" t="s">
        <v>66</v>
      </c>
      <c r="H13" s="101">
        <f t="shared" si="0"/>
        <v>0</v>
      </c>
      <c r="I13" s="104"/>
      <c r="J13" s="104"/>
      <c r="K13" s="102"/>
      <c r="L13" s="103"/>
      <c r="M13" s="103"/>
    </row>
    <row r="14" spans="1:13" ht="26.25" thickBot="1">
      <c r="A14" s="84"/>
      <c r="B14" s="54" t="s">
        <v>117</v>
      </c>
      <c r="C14" s="46"/>
      <c r="D14" s="29"/>
      <c r="E14" s="29"/>
      <c r="F14" s="29"/>
      <c r="G14" s="77" t="s">
        <v>67</v>
      </c>
      <c r="H14" s="101">
        <f t="shared" si="0"/>
        <v>235466.99</v>
      </c>
      <c r="I14" s="104"/>
      <c r="J14" s="104">
        <v>49409.94</v>
      </c>
      <c r="K14" s="102">
        <v>107974.79</v>
      </c>
      <c r="L14" s="103">
        <v>78082.26</v>
      </c>
      <c r="M14" s="103"/>
    </row>
    <row r="15" spans="1:13" ht="38.25">
      <c r="A15" s="27" t="s">
        <v>7</v>
      </c>
      <c r="B15" s="83" t="s">
        <v>113</v>
      </c>
      <c r="C15" s="45"/>
      <c r="D15" s="31"/>
      <c r="E15" s="31"/>
      <c r="F15" s="31"/>
      <c r="G15" s="48" t="s">
        <v>77</v>
      </c>
      <c r="H15" s="101">
        <f>I15+J15+K15+L15+M15</f>
        <v>85967.67</v>
      </c>
      <c r="I15" s="101">
        <f>I16+I17+I18</f>
        <v>0</v>
      </c>
      <c r="J15" s="101">
        <f>J16+J17+J18</f>
        <v>1000</v>
      </c>
      <c r="K15" s="102">
        <f>K16+K17+K18</f>
        <v>84967.67</v>
      </c>
      <c r="L15" s="102">
        <f>L16+L17+L18</f>
        <v>0</v>
      </c>
      <c r="M15" s="102">
        <f>M16+M17+M18</f>
        <v>0</v>
      </c>
    </row>
    <row r="16" spans="1:13" ht="51">
      <c r="A16" s="27"/>
      <c r="B16" s="83" t="s">
        <v>118</v>
      </c>
      <c r="C16" s="45"/>
      <c r="D16" s="27" t="s">
        <v>104</v>
      </c>
      <c r="E16" s="27"/>
      <c r="F16" s="27"/>
      <c r="G16" s="76" t="s">
        <v>65</v>
      </c>
      <c r="H16" s="105">
        <f>SUM(I16:M16)</f>
        <v>20882.7</v>
      </c>
      <c r="I16" s="102">
        <v>0</v>
      </c>
      <c r="J16" s="102">
        <v>1000</v>
      </c>
      <c r="K16" s="102">
        <v>19882.7</v>
      </c>
      <c r="L16" s="103"/>
      <c r="M16" s="103"/>
    </row>
    <row r="17" spans="1:13" ht="25.5">
      <c r="A17" s="27"/>
      <c r="B17" s="83" t="s">
        <v>119</v>
      </c>
      <c r="C17" s="45" t="s">
        <v>120</v>
      </c>
      <c r="D17" s="27" t="s">
        <v>105</v>
      </c>
      <c r="E17" s="27">
        <v>720</v>
      </c>
      <c r="F17" s="27">
        <v>72095</v>
      </c>
      <c r="G17" s="76" t="s">
        <v>66</v>
      </c>
      <c r="H17" s="105">
        <f>SUM(I17:M17)</f>
        <v>0</v>
      </c>
      <c r="I17" s="102"/>
      <c r="J17" s="102"/>
      <c r="K17" s="102"/>
      <c r="L17" s="103"/>
      <c r="M17" s="103"/>
    </row>
    <row r="18" spans="1:13" ht="38.25">
      <c r="A18" s="29"/>
      <c r="B18" s="54" t="s">
        <v>121</v>
      </c>
      <c r="C18" s="46"/>
      <c r="D18" s="29"/>
      <c r="E18" s="29"/>
      <c r="F18" s="29"/>
      <c r="G18" s="77" t="s">
        <v>67</v>
      </c>
      <c r="H18" s="102">
        <f>SUM(I18:M18)</f>
        <v>65084.97</v>
      </c>
      <c r="I18" s="102"/>
      <c r="J18" s="102"/>
      <c r="K18" s="102">
        <v>65084.97</v>
      </c>
      <c r="L18" s="103"/>
      <c r="M18" s="103"/>
    </row>
    <row r="19" spans="1:13" ht="38.25">
      <c r="A19" s="27" t="s">
        <v>0</v>
      </c>
      <c r="B19" s="83" t="s">
        <v>113</v>
      </c>
      <c r="C19" s="45"/>
      <c r="D19" s="31" t="s">
        <v>106</v>
      </c>
      <c r="E19" s="31"/>
      <c r="F19" s="31"/>
      <c r="G19" s="48" t="s">
        <v>77</v>
      </c>
      <c r="H19" s="101">
        <f>I19+J19+K19+L19+M19</f>
        <v>4079884.4899999998</v>
      </c>
      <c r="I19" s="101">
        <f>I20+I21+I22</f>
        <v>171066.91</v>
      </c>
      <c r="J19" s="101">
        <f>J20+J21+J22</f>
        <v>1260696.2</v>
      </c>
      <c r="K19" s="102">
        <f>K20+K21+K22</f>
        <v>1469651.98</v>
      </c>
      <c r="L19" s="102">
        <f>L20+L21+L22</f>
        <v>1178469.4</v>
      </c>
      <c r="M19" s="102">
        <f>M20+M21+M22</f>
        <v>0</v>
      </c>
    </row>
    <row r="20" spans="1:13" ht="25.5">
      <c r="A20" s="27"/>
      <c r="B20" s="83" t="s">
        <v>122</v>
      </c>
      <c r="C20" s="45"/>
      <c r="D20" s="78" t="s">
        <v>107</v>
      </c>
      <c r="E20" s="27"/>
      <c r="F20" s="27"/>
      <c r="G20" s="76" t="s">
        <v>65</v>
      </c>
      <c r="H20" s="105">
        <f>SUM(I20:M20)</f>
        <v>3979172.9899999998</v>
      </c>
      <c r="I20" s="102">
        <v>70355.41</v>
      </c>
      <c r="J20" s="102">
        <v>1260696.2</v>
      </c>
      <c r="K20" s="102">
        <v>1469651.98</v>
      </c>
      <c r="L20" s="103">
        <v>1178469.4</v>
      </c>
      <c r="M20" s="103"/>
    </row>
    <row r="21" spans="1:13" ht="38.25">
      <c r="A21" s="27"/>
      <c r="B21" s="83" t="s">
        <v>123</v>
      </c>
      <c r="C21" s="45" t="s">
        <v>116</v>
      </c>
      <c r="D21" s="27"/>
      <c r="E21" s="27" t="s">
        <v>85</v>
      </c>
      <c r="F21" s="27" t="s">
        <v>86</v>
      </c>
      <c r="G21" s="76" t="s">
        <v>66</v>
      </c>
      <c r="H21" s="105">
        <f>SUM(I21:M21)</f>
        <v>0</v>
      </c>
      <c r="I21" s="102"/>
      <c r="J21" s="102"/>
      <c r="K21" s="102"/>
      <c r="L21" s="103"/>
      <c r="M21" s="103"/>
    </row>
    <row r="22" spans="1:13" ht="38.25">
      <c r="A22" s="29"/>
      <c r="B22" s="54" t="s">
        <v>124</v>
      </c>
      <c r="C22" s="46"/>
      <c r="D22" s="29"/>
      <c r="E22" s="29"/>
      <c r="F22" s="29"/>
      <c r="G22" s="77" t="s">
        <v>67</v>
      </c>
      <c r="H22" s="102">
        <f>SUM(I22:M22)</f>
        <v>100711.5</v>
      </c>
      <c r="I22" s="102">
        <v>100711.5</v>
      </c>
      <c r="J22" s="102"/>
      <c r="K22" s="102">
        <v>0</v>
      </c>
      <c r="L22" s="103"/>
      <c r="M22" s="103"/>
    </row>
    <row r="23" spans="1:13" ht="38.25">
      <c r="A23" s="27" t="s">
        <v>79</v>
      </c>
      <c r="B23" s="83" t="s">
        <v>113</v>
      </c>
      <c r="C23" s="45"/>
      <c r="D23" s="31"/>
      <c r="E23" s="31"/>
      <c r="F23" s="31"/>
      <c r="G23" s="48" t="s">
        <v>77</v>
      </c>
      <c r="H23" s="101">
        <f>I23+J23+K23+L23+M23</f>
        <v>738139</v>
      </c>
      <c r="I23" s="101">
        <f>I24+I25+I26</f>
        <v>36112</v>
      </c>
      <c r="J23" s="101">
        <f>J24+J25+J26</f>
        <v>0</v>
      </c>
      <c r="K23" s="102">
        <f>K24+K25+K26</f>
        <v>702027</v>
      </c>
      <c r="L23" s="102">
        <f>L24+L25+L26</f>
        <v>0</v>
      </c>
      <c r="M23" s="102">
        <f>M24+M25+M26</f>
        <v>0</v>
      </c>
    </row>
    <row r="24" spans="1:13" ht="25.5">
      <c r="A24" s="27"/>
      <c r="B24" s="83" t="s">
        <v>125</v>
      </c>
      <c r="C24" s="45"/>
      <c r="D24" s="27" t="s">
        <v>104</v>
      </c>
      <c r="E24" s="27"/>
      <c r="F24" s="27"/>
      <c r="G24" s="76" t="s">
        <v>65</v>
      </c>
      <c r="H24" s="105">
        <v>294364</v>
      </c>
      <c r="I24" s="102">
        <v>36112</v>
      </c>
      <c r="J24" s="102"/>
      <c r="K24" s="102">
        <v>258252</v>
      </c>
      <c r="L24" s="103">
        <v>0</v>
      </c>
      <c r="M24" s="103"/>
    </row>
    <row r="25" spans="1:13" ht="12.75">
      <c r="A25" s="27"/>
      <c r="B25" s="83" t="s">
        <v>126</v>
      </c>
      <c r="C25" s="45" t="s">
        <v>131</v>
      </c>
      <c r="D25" s="27" t="s">
        <v>105</v>
      </c>
      <c r="E25" s="27">
        <v>700</v>
      </c>
      <c r="F25" s="27">
        <v>70005</v>
      </c>
      <c r="G25" s="76" t="s">
        <v>66</v>
      </c>
      <c r="H25" s="105">
        <f>SUM(I25:M25)</f>
        <v>0</v>
      </c>
      <c r="I25" s="102"/>
      <c r="J25" s="102"/>
      <c r="K25" s="102"/>
      <c r="L25" s="103"/>
      <c r="M25" s="103"/>
    </row>
    <row r="26" spans="1:13" ht="38.25">
      <c r="A26" s="29"/>
      <c r="B26" s="54" t="s">
        <v>127</v>
      </c>
      <c r="C26" s="46"/>
      <c r="D26" s="29"/>
      <c r="E26" s="29"/>
      <c r="F26" s="29"/>
      <c r="G26" s="77" t="s">
        <v>67</v>
      </c>
      <c r="H26" s="102">
        <v>443775</v>
      </c>
      <c r="I26" s="102">
        <v>0</v>
      </c>
      <c r="J26" s="102"/>
      <c r="K26" s="102">
        <v>443775</v>
      </c>
      <c r="L26" s="103"/>
      <c r="M26" s="103"/>
    </row>
    <row r="27" spans="1:13" ht="12.75">
      <c r="A27" s="27"/>
      <c r="B27" s="27" t="s">
        <v>68</v>
      </c>
      <c r="C27" s="29"/>
      <c r="D27" s="29"/>
      <c r="E27" s="29"/>
      <c r="F27" s="29"/>
      <c r="G27" s="79" t="s">
        <v>29</v>
      </c>
      <c r="H27" s="102">
        <f aca="true" t="shared" si="1" ref="H27:M30">H7+H11+H15+H19+H23</f>
        <v>11909338.14</v>
      </c>
      <c r="I27" s="102">
        <f t="shared" si="1"/>
        <v>2613297.5200000005</v>
      </c>
      <c r="J27" s="102">
        <f t="shared" si="1"/>
        <v>5633723.32</v>
      </c>
      <c r="K27" s="102">
        <f t="shared" si="1"/>
        <v>2391986.41</v>
      </c>
      <c r="L27" s="102">
        <f t="shared" si="1"/>
        <v>1270330.89</v>
      </c>
      <c r="M27" s="102">
        <f t="shared" si="1"/>
        <v>0</v>
      </c>
    </row>
    <row r="28" spans="1:13" ht="12.75">
      <c r="A28" s="27"/>
      <c r="B28" s="28" t="s">
        <v>65</v>
      </c>
      <c r="C28" s="79"/>
      <c r="D28" s="79"/>
      <c r="E28" s="79"/>
      <c r="F28" s="79"/>
      <c r="G28" s="79"/>
      <c r="H28" s="102">
        <f t="shared" si="1"/>
        <v>6207425.54</v>
      </c>
      <c r="I28" s="102">
        <f t="shared" si="1"/>
        <v>572549.68</v>
      </c>
      <c r="J28" s="102">
        <f t="shared" si="1"/>
        <v>2667475.58</v>
      </c>
      <c r="K28" s="102">
        <f t="shared" si="1"/>
        <v>1775151.65</v>
      </c>
      <c r="L28" s="102">
        <f t="shared" si="1"/>
        <v>1192248.63</v>
      </c>
      <c r="M28" s="102">
        <f t="shared" si="1"/>
        <v>0</v>
      </c>
    </row>
    <row r="29" spans="1:13" ht="12.75">
      <c r="A29" s="27"/>
      <c r="B29" s="28" t="s">
        <v>66</v>
      </c>
      <c r="C29" s="79"/>
      <c r="D29" s="79"/>
      <c r="E29" s="79"/>
      <c r="F29" s="79"/>
      <c r="G29" s="79"/>
      <c r="H29" s="102">
        <f t="shared" si="1"/>
        <v>1377000</v>
      </c>
      <c r="I29" s="102">
        <f t="shared" si="1"/>
        <v>750000</v>
      </c>
      <c r="J29" s="102">
        <f t="shared" si="1"/>
        <v>627000</v>
      </c>
      <c r="K29" s="102">
        <f t="shared" si="1"/>
        <v>0</v>
      </c>
      <c r="L29" s="102">
        <f t="shared" si="1"/>
        <v>0</v>
      </c>
      <c r="M29" s="102">
        <f t="shared" si="1"/>
        <v>0</v>
      </c>
    </row>
    <row r="30" spans="1:13" ht="24">
      <c r="A30" s="29"/>
      <c r="B30" s="33" t="s">
        <v>67</v>
      </c>
      <c r="C30" s="79"/>
      <c r="D30" s="79"/>
      <c r="E30" s="79"/>
      <c r="F30" s="79"/>
      <c r="G30" s="79"/>
      <c r="H30" s="102">
        <f t="shared" si="1"/>
        <v>4324912.6</v>
      </c>
      <c r="I30" s="102">
        <f t="shared" si="1"/>
        <v>1290747.84</v>
      </c>
      <c r="J30" s="102">
        <f t="shared" si="1"/>
        <v>2339247.7399999998</v>
      </c>
      <c r="K30" s="102">
        <f t="shared" si="1"/>
        <v>616834.76</v>
      </c>
      <c r="L30" s="102">
        <f t="shared" si="1"/>
        <v>78082.26</v>
      </c>
      <c r="M30" s="102">
        <f t="shared" si="1"/>
        <v>0</v>
      </c>
    </row>
  </sheetData>
  <sheetProtection/>
  <mergeCells count="11">
    <mergeCell ref="A2:M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M5"/>
  </mergeCells>
  <printOptions/>
  <pageMargins left="0.35433070866141736" right="0" top="1.1811023622047245" bottom="0.5905511811023623" header="0.5118110236220472" footer="0.5118110236220472"/>
  <pageSetup horizontalDpi="600" verticalDpi="600" orientation="landscape" paperSize="9" scale="90" r:id="rId3"/>
  <headerFooter alignWithMargins="0">
    <oddHeader>&amp;RZałącznik nr &amp;A
do uchwały Rady Gminy Nr LXVI/310/10
z dnia 10 sierpnia 2010 r.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D7" sqref="D7"/>
    </sheetView>
  </sheetViews>
  <sheetFormatPr defaultColWidth="9.00390625" defaultRowHeight="12.75"/>
  <cols>
    <col min="1" max="1" width="3.875" style="19" bestFit="1" customWidth="1"/>
    <col min="2" max="2" width="5.125" style="19" bestFit="1" customWidth="1"/>
    <col min="3" max="3" width="7.75390625" style="19" bestFit="1" customWidth="1"/>
    <col min="4" max="4" width="34.875" style="19" customWidth="1"/>
    <col min="5" max="5" width="27.125" style="19" customWidth="1"/>
    <col min="6" max="6" width="13.875" style="19" bestFit="1" customWidth="1"/>
    <col min="7" max="16384" width="9.125" style="19" customWidth="1"/>
  </cols>
  <sheetData>
    <row r="1" spans="1:5" ht="25.5" customHeight="1">
      <c r="A1" s="149" t="s">
        <v>81</v>
      </c>
      <c r="B1" s="150"/>
      <c r="C1" s="150"/>
      <c r="D1" s="150"/>
      <c r="E1" s="150"/>
    </row>
    <row r="2" spans="4:6" ht="19.5" customHeight="1">
      <c r="D2" s="20"/>
      <c r="E2" s="36"/>
      <c r="F2" s="36" t="s">
        <v>12</v>
      </c>
    </row>
    <row r="3" spans="1:6" ht="30" customHeight="1">
      <c r="A3" s="34" t="s">
        <v>16</v>
      </c>
      <c r="B3" s="34" t="s">
        <v>1</v>
      </c>
      <c r="C3" s="34" t="s">
        <v>2</v>
      </c>
      <c r="D3" s="34" t="s">
        <v>13</v>
      </c>
      <c r="E3" s="21" t="s">
        <v>82</v>
      </c>
      <c r="F3" s="34" t="s">
        <v>80</v>
      </c>
    </row>
    <row r="4" spans="1:6" s="38" customFormat="1" ht="7.5" customHeigh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5</v>
      </c>
    </row>
    <row r="5" spans="1:6" ht="21" customHeight="1">
      <c r="A5" s="146" t="s">
        <v>83</v>
      </c>
      <c r="B5" s="147"/>
      <c r="C5" s="147"/>
      <c r="D5" s="147"/>
      <c r="E5" s="147"/>
      <c r="F5" s="148"/>
    </row>
    <row r="6" spans="1:6" ht="128.25" customHeight="1">
      <c r="A6" s="57">
        <v>1</v>
      </c>
      <c r="B6" s="58" t="s">
        <v>85</v>
      </c>
      <c r="C6" s="57" t="s">
        <v>86</v>
      </c>
      <c r="D6" s="59" t="s">
        <v>132</v>
      </c>
      <c r="E6" s="60" t="s">
        <v>92</v>
      </c>
      <c r="F6" s="56">
        <v>1260696.2</v>
      </c>
    </row>
    <row r="7" spans="1:6" ht="155.25" customHeight="1">
      <c r="A7" s="57">
        <v>2</v>
      </c>
      <c r="B7" s="58">
        <v>600</v>
      </c>
      <c r="C7" s="57">
        <v>60014</v>
      </c>
      <c r="D7" s="55" t="s">
        <v>133</v>
      </c>
      <c r="E7" s="95" t="s">
        <v>93</v>
      </c>
      <c r="F7" s="56">
        <v>40000</v>
      </c>
    </row>
    <row r="8" spans="1:6" ht="141" customHeight="1">
      <c r="A8" s="35">
        <v>3</v>
      </c>
      <c r="B8" s="35">
        <v>600</v>
      </c>
      <c r="C8" s="35">
        <v>60014</v>
      </c>
      <c r="D8" s="55" t="s">
        <v>135</v>
      </c>
      <c r="E8" s="96" t="s">
        <v>93</v>
      </c>
      <c r="F8" s="56">
        <v>60000</v>
      </c>
    </row>
    <row r="9" spans="1:6" ht="66" customHeight="1">
      <c r="A9" s="35">
        <v>4</v>
      </c>
      <c r="B9" s="35">
        <v>600</v>
      </c>
      <c r="C9" s="35">
        <v>60014</v>
      </c>
      <c r="D9" s="55" t="s">
        <v>134</v>
      </c>
      <c r="E9" s="96" t="s">
        <v>93</v>
      </c>
      <c r="F9" s="56">
        <v>100000</v>
      </c>
    </row>
    <row r="10" spans="1:6" ht="66" customHeight="1">
      <c r="A10" s="35">
        <v>5</v>
      </c>
      <c r="B10" s="35">
        <v>754</v>
      </c>
      <c r="C10" s="35">
        <v>75411</v>
      </c>
      <c r="D10" s="100" t="s">
        <v>139</v>
      </c>
      <c r="E10" s="96" t="s">
        <v>93</v>
      </c>
      <c r="F10" s="56">
        <v>20000</v>
      </c>
    </row>
    <row r="11" spans="1:6" ht="113.25" customHeight="1">
      <c r="A11" s="35">
        <v>6</v>
      </c>
      <c r="B11" s="35">
        <v>921</v>
      </c>
      <c r="C11" s="35">
        <v>92105</v>
      </c>
      <c r="D11" s="99" t="s">
        <v>138</v>
      </c>
      <c r="E11" s="61" t="s">
        <v>94</v>
      </c>
      <c r="F11" s="56">
        <v>8000</v>
      </c>
    </row>
    <row r="12" spans="1:6" ht="56.25" customHeight="1">
      <c r="A12" s="35">
        <v>7</v>
      </c>
      <c r="B12" s="35">
        <v>921</v>
      </c>
      <c r="C12" s="35">
        <v>92109</v>
      </c>
      <c r="D12" s="98" t="s">
        <v>143</v>
      </c>
      <c r="E12" s="61" t="s">
        <v>94</v>
      </c>
      <c r="F12" s="56">
        <v>458854</v>
      </c>
    </row>
    <row r="13" spans="1:6" ht="23.25" customHeight="1">
      <c r="A13" s="146" t="s">
        <v>84</v>
      </c>
      <c r="B13" s="147"/>
      <c r="C13" s="147"/>
      <c r="D13" s="147"/>
      <c r="E13" s="147"/>
      <c r="F13" s="148"/>
    </row>
    <row r="14" spans="1:6" ht="30.75" customHeight="1">
      <c r="A14" s="35">
        <v>1</v>
      </c>
      <c r="B14" s="35">
        <v>851</v>
      </c>
      <c r="C14" s="35">
        <v>85153</v>
      </c>
      <c r="D14" s="55" t="s">
        <v>88</v>
      </c>
      <c r="E14" s="97" t="s">
        <v>89</v>
      </c>
      <c r="F14" s="56">
        <v>4000</v>
      </c>
    </row>
    <row r="15" spans="1:6" ht="30" customHeight="1">
      <c r="A15" s="35">
        <v>2</v>
      </c>
      <c r="B15" s="35">
        <v>851</v>
      </c>
      <c r="C15" s="35">
        <v>85154</v>
      </c>
      <c r="D15" s="55" t="s">
        <v>90</v>
      </c>
      <c r="E15" s="97" t="s">
        <v>89</v>
      </c>
      <c r="F15" s="56">
        <v>16000</v>
      </c>
    </row>
    <row r="16" spans="1:6" ht="31.5" customHeight="1">
      <c r="A16" s="35">
        <v>3</v>
      </c>
      <c r="B16" s="35">
        <v>926</v>
      </c>
      <c r="C16" s="35">
        <v>92605</v>
      </c>
      <c r="D16" s="55" t="s">
        <v>91</v>
      </c>
      <c r="E16" s="97" t="s">
        <v>89</v>
      </c>
      <c r="F16" s="56">
        <v>60000</v>
      </c>
    </row>
    <row r="17" spans="1:6" s="39" customFormat="1" ht="30" customHeight="1">
      <c r="A17" s="143" t="s">
        <v>29</v>
      </c>
      <c r="B17" s="144"/>
      <c r="C17" s="144"/>
      <c r="D17" s="144"/>
      <c r="E17" s="145"/>
      <c r="F17" s="62">
        <f>F6+F7+F8+F9+F10+F11+F12+F14+F15+F16</f>
        <v>2027550.2</v>
      </c>
    </row>
  </sheetData>
  <sheetProtection/>
  <mergeCells count="4">
    <mergeCell ref="A1:E1"/>
    <mergeCell ref="A17:E17"/>
    <mergeCell ref="A5:F5"/>
    <mergeCell ref="A13:F13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&amp;R&amp;9Załącznik nr 12
do uchwały Rady Gminy Nr LXVI/310/10
z dnia  10 sierpnia 2010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625" style="0" bestFit="1" customWidth="1"/>
    <col min="2" max="2" width="8.875" style="0" bestFit="1" customWidth="1"/>
    <col min="3" max="3" width="6.875" style="0" customWidth="1"/>
    <col min="4" max="4" width="11.625" style="0" customWidth="1"/>
    <col min="5" max="5" width="8.875" style="0" customWidth="1"/>
    <col min="6" max="6" width="15.375" style="0" customWidth="1"/>
    <col min="7" max="7" width="14.125" style="0" customWidth="1"/>
    <col min="8" max="8" width="11.625" style="0" customWidth="1"/>
    <col min="9" max="9" width="12.75390625" style="0" customWidth="1"/>
    <col min="10" max="10" width="11.75390625" style="0" customWidth="1"/>
    <col min="11" max="11" width="12.375" style="0" customWidth="1"/>
    <col min="13" max="13" width="12.00390625" style="0" customWidth="1"/>
  </cols>
  <sheetData>
    <row r="1" spans="1:13" ht="18" customHeight="1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0" ht="18">
      <c r="A2" s="2"/>
      <c r="B2" s="2"/>
      <c r="C2" s="2"/>
      <c r="D2" s="2"/>
      <c r="E2" s="2"/>
      <c r="F2" s="2"/>
      <c r="G2" s="2"/>
      <c r="H2" s="1"/>
      <c r="I2" s="1"/>
      <c r="J2" s="1"/>
    </row>
    <row r="3" spans="1:13" ht="12.75">
      <c r="A3" s="8"/>
      <c r="B3" s="8"/>
      <c r="C3" s="8"/>
      <c r="D3" s="8"/>
      <c r="E3" s="8"/>
      <c r="F3" s="1"/>
      <c r="G3" s="1"/>
      <c r="H3" s="18"/>
      <c r="I3" s="18"/>
      <c r="J3" s="1"/>
      <c r="M3" s="9" t="s">
        <v>15</v>
      </c>
    </row>
    <row r="4" spans="1:13" ht="12.75" customHeight="1">
      <c r="A4" s="138" t="s">
        <v>1</v>
      </c>
      <c r="B4" s="138" t="s">
        <v>2</v>
      </c>
      <c r="C4" s="134" t="s">
        <v>3</v>
      </c>
      <c r="D4" s="134" t="s">
        <v>45</v>
      </c>
      <c r="E4" s="136" t="s">
        <v>4</v>
      </c>
      <c r="F4" s="142"/>
      <c r="G4" s="142"/>
      <c r="H4" s="142"/>
      <c r="I4" s="142"/>
      <c r="J4" s="142"/>
      <c r="K4" s="142"/>
      <c r="L4" s="142"/>
      <c r="M4" s="137"/>
    </row>
    <row r="5" spans="1:13" ht="12.75" customHeight="1">
      <c r="A5" s="139"/>
      <c r="B5" s="139"/>
      <c r="C5" s="141"/>
      <c r="D5" s="141"/>
      <c r="E5" s="134" t="s">
        <v>9</v>
      </c>
      <c r="F5" s="133" t="s">
        <v>4</v>
      </c>
      <c r="G5" s="133"/>
      <c r="H5" s="133"/>
      <c r="I5" s="133"/>
      <c r="J5" s="134" t="s">
        <v>10</v>
      </c>
      <c r="K5" s="114" t="s">
        <v>4</v>
      </c>
      <c r="L5" s="115"/>
      <c r="M5" s="132"/>
    </row>
    <row r="6" spans="1:13" ht="12.75" customHeight="1">
      <c r="A6" s="139"/>
      <c r="B6" s="139"/>
      <c r="C6" s="141"/>
      <c r="D6" s="141"/>
      <c r="E6" s="141"/>
      <c r="F6" s="136" t="s">
        <v>38</v>
      </c>
      <c r="G6" s="137"/>
      <c r="H6" s="134" t="s">
        <v>41</v>
      </c>
      <c r="I6" s="134" t="s">
        <v>42</v>
      </c>
      <c r="J6" s="141"/>
      <c r="K6" s="133" t="s">
        <v>43</v>
      </c>
      <c r="L6" s="133" t="s">
        <v>47</v>
      </c>
      <c r="M6" s="133" t="s">
        <v>46</v>
      </c>
    </row>
    <row r="7" spans="1:13" ht="63.75">
      <c r="A7" s="140"/>
      <c r="B7" s="140"/>
      <c r="C7" s="135"/>
      <c r="D7" s="135"/>
      <c r="E7" s="135"/>
      <c r="F7" s="16" t="s">
        <v>39</v>
      </c>
      <c r="G7" s="16" t="s">
        <v>40</v>
      </c>
      <c r="H7" s="135"/>
      <c r="I7" s="135"/>
      <c r="J7" s="135"/>
      <c r="K7" s="133"/>
      <c r="L7" s="133"/>
      <c r="M7" s="133"/>
    </row>
    <row r="8" spans="1:13" ht="12.75">
      <c r="A8" s="106"/>
      <c r="B8" s="10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.75">
      <c r="A9" s="106"/>
      <c r="B9" s="10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3" ht="12.75">
      <c r="A11" s="14">
        <v>10</v>
      </c>
      <c r="B11" s="109">
        <v>1095</v>
      </c>
      <c r="C11" s="110"/>
      <c r="D11" s="109">
        <v>193182</v>
      </c>
      <c r="E11" s="42">
        <f>SUM(E13:E20)</f>
        <v>193182</v>
      </c>
      <c r="F11" s="42">
        <f>SUM(F13:F20)</f>
        <v>1547.75</v>
      </c>
      <c r="G11" s="42">
        <f>SUM(G13:G20)</f>
        <v>191634.25</v>
      </c>
      <c r="H11" s="42">
        <f aca="true" t="shared" si="0" ref="H11:M11">SUM(H13:H15)</f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</row>
    <row r="12" spans="1:13" ht="12.75">
      <c r="A12" s="107"/>
      <c r="B12" s="107"/>
      <c r="C12" s="110">
        <v>2010</v>
      </c>
      <c r="D12" s="109">
        <v>193182</v>
      </c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2.75">
      <c r="A13" s="107"/>
      <c r="B13" s="107"/>
      <c r="C13" s="108">
        <v>4010</v>
      </c>
      <c r="D13" s="107"/>
      <c r="E13" s="111">
        <v>1316.67</v>
      </c>
      <c r="F13" s="111">
        <v>1316.67</v>
      </c>
      <c r="G13" s="111"/>
      <c r="H13" s="107"/>
      <c r="I13" s="107"/>
      <c r="J13" s="107"/>
      <c r="K13" s="107"/>
      <c r="L13" s="107"/>
      <c r="M13" s="107"/>
    </row>
    <row r="14" spans="1:13" ht="12.75">
      <c r="A14" s="107"/>
      <c r="B14" s="107"/>
      <c r="C14" s="108">
        <v>4010</v>
      </c>
      <c r="D14" s="107"/>
      <c r="E14" s="111">
        <v>198.82</v>
      </c>
      <c r="F14" s="111">
        <v>198.82</v>
      </c>
      <c r="G14" s="111"/>
      <c r="H14" s="107"/>
      <c r="I14" s="107"/>
      <c r="J14" s="107"/>
      <c r="K14" s="107"/>
      <c r="L14" s="107"/>
      <c r="M14" s="107"/>
    </row>
    <row r="15" spans="1:13" ht="12.75">
      <c r="A15" s="107"/>
      <c r="B15" s="107"/>
      <c r="C15" s="108">
        <v>4120</v>
      </c>
      <c r="D15" s="107"/>
      <c r="E15" s="111">
        <v>32.26</v>
      </c>
      <c r="F15" s="111">
        <v>32.26</v>
      </c>
      <c r="G15" s="111"/>
      <c r="H15" s="107"/>
      <c r="I15" s="107"/>
      <c r="J15" s="107"/>
      <c r="K15" s="107"/>
      <c r="L15" s="107"/>
      <c r="M15" s="107"/>
    </row>
    <row r="16" spans="1:13" ht="12.75">
      <c r="A16" s="107"/>
      <c r="B16" s="107"/>
      <c r="C16" s="108">
        <v>4210</v>
      </c>
      <c r="D16" s="107"/>
      <c r="E16" s="111">
        <v>1359.31</v>
      </c>
      <c r="F16" s="111"/>
      <c r="G16" s="111">
        <v>1359.31</v>
      </c>
      <c r="H16" s="107"/>
      <c r="I16" s="107"/>
      <c r="J16" s="107"/>
      <c r="K16" s="107"/>
      <c r="L16" s="107"/>
      <c r="M16" s="107"/>
    </row>
    <row r="17" spans="1:13" ht="12.75">
      <c r="A17" s="107"/>
      <c r="B17" s="107"/>
      <c r="C17" s="108">
        <v>4300</v>
      </c>
      <c r="D17" s="107"/>
      <c r="E17" s="111">
        <v>731.99</v>
      </c>
      <c r="F17" s="111"/>
      <c r="G17" s="111">
        <v>731.99</v>
      </c>
      <c r="H17" s="107"/>
      <c r="I17" s="107"/>
      <c r="J17" s="107"/>
      <c r="K17" s="107"/>
      <c r="L17" s="107"/>
      <c r="M17" s="107"/>
    </row>
    <row r="18" spans="1:13" ht="12.75">
      <c r="A18" s="107"/>
      <c r="B18" s="107"/>
      <c r="C18" s="108">
        <v>4410</v>
      </c>
      <c r="D18" s="107"/>
      <c r="E18" s="111">
        <v>101.13</v>
      </c>
      <c r="F18" s="111"/>
      <c r="G18" s="111">
        <v>101.13</v>
      </c>
      <c r="H18" s="107"/>
      <c r="I18" s="107"/>
      <c r="J18" s="107"/>
      <c r="K18" s="107"/>
      <c r="L18" s="107"/>
      <c r="M18" s="107"/>
    </row>
    <row r="19" spans="1:13" ht="12.75">
      <c r="A19" s="107"/>
      <c r="B19" s="107"/>
      <c r="C19" s="108">
        <v>4430</v>
      </c>
      <c r="D19" s="107"/>
      <c r="E19" s="111">
        <v>189394</v>
      </c>
      <c r="F19" s="111"/>
      <c r="G19" s="111">
        <v>189394</v>
      </c>
      <c r="H19" s="107"/>
      <c r="I19" s="107"/>
      <c r="J19" s="107"/>
      <c r="K19" s="107"/>
      <c r="L19" s="107"/>
      <c r="M19" s="107"/>
    </row>
    <row r="20" spans="1:13" ht="12.75">
      <c r="A20" s="107"/>
      <c r="B20" s="107"/>
      <c r="C20" s="108">
        <v>4740</v>
      </c>
      <c r="D20" s="107"/>
      <c r="E20" s="111">
        <v>47.82</v>
      </c>
      <c r="F20" s="111"/>
      <c r="G20" s="111">
        <v>47.82</v>
      </c>
      <c r="H20" s="107"/>
      <c r="I20" s="107"/>
      <c r="J20" s="107"/>
      <c r="K20" s="107"/>
      <c r="L20" s="107"/>
      <c r="M20" s="107"/>
    </row>
    <row r="21" spans="1:13" ht="12.75">
      <c r="A21" s="107"/>
      <c r="B21" s="107"/>
      <c r="C21" s="108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12.75">
      <c r="A22" s="14">
        <v>750</v>
      </c>
      <c r="B22" s="14">
        <v>75011</v>
      </c>
      <c r="C22" s="52"/>
      <c r="D22" s="42">
        <v>60764</v>
      </c>
      <c r="E22" s="42">
        <f aca="true" t="shared" si="1" ref="E22:M22">SUM(E24:E26)</f>
        <v>60764</v>
      </c>
      <c r="F22" s="42">
        <f t="shared" si="1"/>
        <v>60764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1"/>
        <v>0</v>
      </c>
    </row>
    <row r="23" spans="1:13" ht="12.75">
      <c r="A23" s="14"/>
      <c r="B23" s="14"/>
      <c r="C23" s="52">
        <v>2010</v>
      </c>
      <c r="D23" s="42">
        <v>60764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6"/>
      <c r="B24" s="6"/>
      <c r="C24" s="51">
        <v>4010</v>
      </c>
      <c r="D24" s="41"/>
      <c r="E24" s="41">
        <f>SUM(F24:I24)</f>
        <v>50101</v>
      </c>
      <c r="F24" s="41">
        <v>50101</v>
      </c>
      <c r="G24" s="41"/>
      <c r="H24" s="41"/>
      <c r="I24" s="41"/>
      <c r="J24" s="41">
        <f>SUM(K24:M24)</f>
        <v>0</v>
      </c>
      <c r="K24" s="43"/>
      <c r="L24" s="43"/>
      <c r="M24" s="43"/>
    </row>
    <row r="25" spans="1:13" ht="12.75">
      <c r="A25" s="6"/>
      <c r="B25" s="6"/>
      <c r="C25" s="51">
        <v>4110</v>
      </c>
      <c r="D25" s="41"/>
      <c r="E25" s="41">
        <f>SUM(F25:I25)</f>
        <v>9175</v>
      </c>
      <c r="F25" s="41">
        <v>9175</v>
      </c>
      <c r="G25" s="41"/>
      <c r="H25" s="41"/>
      <c r="I25" s="41"/>
      <c r="J25" s="41">
        <f>SUM(K25:M25)</f>
        <v>0</v>
      </c>
      <c r="K25" s="43"/>
      <c r="L25" s="43"/>
      <c r="M25" s="43"/>
    </row>
    <row r="26" spans="1:13" ht="12.75">
      <c r="A26" s="6"/>
      <c r="B26" s="6"/>
      <c r="C26" s="51">
        <v>4120</v>
      </c>
      <c r="D26" s="41"/>
      <c r="E26" s="41">
        <f>SUM(F26:I26)</f>
        <v>1488</v>
      </c>
      <c r="F26" s="41">
        <v>1488</v>
      </c>
      <c r="G26" s="41"/>
      <c r="H26" s="41"/>
      <c r="I26" s="41"/>
      <c r="J26" s="41">
        <f>SUM(K26:M26)</f>
        <v>0</v>
      </c>
      <c r="K26" s="43"/>
      <c r="L26" s="43"/>
      <c r="M26" s="43"/>
    </row>
    <row r="27" spans="1:13" ht="12.75">
      <c r="A27" s="14">
        <v>750</v>
      </c>
      <c r="B27" s="14">
        <v>75056</v>
      </c>
      <c r="C27" s="52"/>
      <c r="D27" s="42">
        <v>25504</v>
      </c>
      <c r="E27" s="42">
        <f>SUM(E29:E34)</f>
        <v>25504</v>
      </c>
      <c r="F27" s="42">
        <f aca="true" t="shared" si="2" ref="F27:M27">SUM(F29:F34)</f>
        <v>5510</v>
      </c>
      <c r="G27" s="42">
        <f t="shared" si="2"/>
        <v>1994</v>
      </c>
      <c r="H27" s="42">
        <f t="shared" si="2"/>
        <v>0</v>
      </c>
      <c r="I27" s="42">
        <f t="shared" si="2"/>
        <v>18000</v>
      </c>
      <c r="J27" s="42">
        <f t="shared" si="2"/>
        <v>0</v>
      </c>
      <c r="K27" s="42">
        <f t="shared" si="2"/>
        <v>0</v>
      </c>
      <c r="L27" s="42">
        <f t="shared" si="2"/>
        <v>0</v>
      </c>
      <c r="M27" s="42">
        <f t="shared" si="2"/>
        <v>0</v>
      </c>
    </row>
    <row r="28" spans="1:13" ht="12.75">
      <c r="A28" s="6"/>
      <c r="B28" s="14"/>
      <c r="C28" s="52">
        <v>2010</v>
      </c>
      <c r="D28" s="42">
        <v>25504</v>
      </c>
      <c r="E28" s="11"/>
      <c r="F28" s="41"/>
      <c r="G28" s="41"/>
      <c r="H28" s="41"/>
      <c r="I28" s="41"/>
      <c r="J28" s="41"/>
      <c r="K28" s="43"/>
      <c r="L28" s="43"/>
      <c r="M28" s="43"/>
    </row>
    <row r="29" spans="1:13" ht="12.75">
      <c r="A29" s="6"/>
      <c r="B29" s="14"/>
      <c r="C29" s="112">
        <v>3020</v>
      </c>
      <c r="D29" s="41"/>
      <c r="E29" s="41">
        <v>18000</v>
      </c>
      <c r="F29" s="41"/>
      <c r="G29" s="41"/>
      <c r="H29" s="41"/>
      <c r="I29" s="41">
        <v>18000</v>
      </c>
      <c r="J29" s="41"/>
      <c r="K29" s="43"/>
      <c r="L29" s="43"/>
      <c r="M29" s="43"/>
    </row>
    <row r="30" spans="1:13" ht="12.75">
      <c r="A30" s="6"/>
      <c r="B30" s="14"/>
      <c r="C30" s="112">
        <v>4110</v>
      </c>
      <c r="D30" s="41"/>
      <c r="E30" s="41">
        <v>3020</v>
      </c>
      <c r="F30" s="41">
        <v>3020</v>
      </c>
      <c r="G30" s="41"/>
      <c r="H30" s="41"/>
      <c r="I30" s="41"/>
      <c r="J30" s="41"/>
      <c r="K30" s="43"/>
      <c r="L30" s="43"/>
      <c r="M30" s="43"/>
    </row>
    <row r="31" spans="1:13" ht="12.75">
      <c r="A31" s="6"/>
      <c r="B31" s="14"/>
      <c r="C31" s="112">
        <v>4120</v>
      </c>
      <c r="D31" s="41"/>
      <c r="E31" s="41">
        <v>490</v>
      </c>
      <c r="F31" s="41">
        <v>490</v>
      </c>
      <c r="G31" s="41"/>
      <c r="H31" s="41"/>
      <c r="I31" s="41"/>
      <c r="J31" s="41"/>
      <c r="K31" s="43"/>
      <c r="L31" s="43"/>
      <c r="M31" s="43"/>
    </row>
    <row r="32" spans="1:13" ht="12.75">
      <c r="A32" s="6"/>
      <c r="B32" s="14"/>
      <c r="C32" s="112">
        <v>4170</v>
      </c>
      <c r="D32" s="41"/>
      <c r="E32" s="41">
        <v>2000</v>
      </c>
      <c r="F32" s="41">
        <v>2000</v>
      </c>
      <c r="G32" s="41"/>
      <c r="H32" s="41"/>
      <c r="I32" s="41"/>
      <c r="J32" s="41"/>
      <c r="K32" s="43"/>
      <c r="L32" s="43"/>
      <c r="M32" s="43"/>
    </row>
    <row r="33" spans="1:13" ht="12.75">
      <c r="A33" s="6"/>
      <c r="B33" s="14"/>
      <c r="C33" s="112">
        <v>4210</v>
      </c>
      <c r="D33" s="41"/>
      <c r="E33" s="41">
        <v>1000</v>
      </c>
      <c r="F33" s="41"/>
      <c r="G33" s="41">
        <v>1000</v>
      </c>
      <c r="H33" s="41"/>
      <c r="I33" s="41"/>
      <c r="J33" s="41"/>
      <c r="K33" s="43"/>
      <c r="L33" s="43"/>
      <c r="M33" s="43"/>
    </row>
    <row r="34" spans="1:13" ht="12.75">
      <c r="A34" s="6"/>
      <c r="B34" s="14"/>
      <c r="C34" s="112">
        <v>4410</v>
      </c>
      <c r="D34" s="41"/>
      <c r="E34" s="41">
        <v>994</v>
      </c>
      <c r="F34" s="41"/>
      <c r="G34" s="41">
        <v>994</v>
      </c>
      <c r="H34" s="41"/>
      <c r="I34" s="41"/>
      <c r="J34" s="41"/>
      <c r="K34" s="43"/>
      <c r="L34" s="43"/>
      <c r="M34" s="43"/>
    </row>
    <row r="35" spans="1:13" ht="12.75">
      <c r="A35" s="6"/>
      <c r="B35" s="14"/>
      <c r="C35" s="52"/>
      <c r="D35" s="41"/>
      <c r="E35" s="41"/>
      <c r="F35" s="41"/>
      <c r="G35" s="41"/>
      <c r="H35" s="41"/>
      <c r="I35" s="41"/>
      <c r="J35" s="41"/>
      <c r="K35" s="43"/>
      <c r="L35" s="43"/>
      <c r="M35" s="43"/>
    </row>
    <row r="36" spans="1:13" ht="12.75">
      <c r="A36" s="6"/>
      <c r="B36" s="14"/>
      <c r="C36" s="52"/>
      <c r="D36" s="41"/>
      <c r="E36" s="41"/>
      <c r="F36" s="41"/>
      <c r="G36" s="41"/>
      <c r="H36" s="41"/>
      <c r="I36" s="41"/>
      <c r="J36" s="41"/>
      <c r="K36" s="43"/>
      <c r="L36" s="43"/>
      <c r="M36" s="43"/>
    </row>
    <row r="37" spans="1:13" ht="12.75">
      <c r="A37" s="14">
        <v>751</v>
      </c>
      <c r="B37" s="14">
        <v>75101</v>
      </c>
      <c r="C37" s="52"/>
      <c r="D37" s="42">
        <v>1364</v>
      </c>
      <c r="E37" s="42">
        <f aca="true" t="shared" si="3" ref="E37:M37">SUM(E39:E41)</f>
        <v>1364</v>
      </c>
      <c r="F37" s="42">
        <f t="shared" si="3"/>
        <v>1364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42">
        <f t="shared" si="3"/>
        <v>0</v>
      </c>
      <c r="M37" s="42">
        <f t="shared" si="3"/>
        <v>0</v>
      </c>
    </row>
    <row r="38" spans="1:13" ht="12.75">
      <c r="A38" s="14"/>
      <c r="B38" s="14"/>
      <c r="C38" s="52">
        <v>2010</v>
      </c>
      <c r="D38" s="42">
        <v>1364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>
      <c r="A39" s="6"/>
      <c r="B39" s="6"/>
      <c r="C39" s="51">
        <v>4010</v>
      </c>
      <c r="D39" s="41"/>
      <c r="E39" s="41">
        <f>SUM(F39:I39)</f>
        <v>1124</v>
      </c>
      <c r="F39" s="41">
        <v>1124</v>
      </c>
      <c r="G39" s="41"/>
      <c r="H39" s="41"/>
      <c r="I39" s="41"/>
      <c r="J39" s="41">
        <f>SUM(K39:M39)</f>
        <v>0</v>
      </c>
      <c r="K39" s="43"/>
      <c r="L39" s="43"/>
      <c r="M39" s="43"/>
    </row>
    <row r="40" spans="1:13" ht="12.75">
      <c r="A40" s="6"/>
      <c r="B40" s="6"/>
      <c r="C40" s="51">
        <v>4110</v>
      </c>
      <c r="D40" s="41"/>
      <c r="E40" s="41">
        <f>SUM(F40:I40)</f>
        <v>218</v>
      </c>
      <c r="F40" s="41">
        <v>218</v>
      </c>
      <c r="G40" s="41"/>
      <c r="H40" s="41"/>
      <c r="I40" s="41"/>
      <c r="J40" s="41">
        <f>SUM(K40:M40)</f>
        <v>0</v>
      </c>
      <c r="K40" s="43"/>
      <c r="L40" s="43"/>
      <c r="M40" s="43"/>
    </row>
    <row r="41" spans="1:13" ht="12.75">
      <c r="A41" s="6"/>
      <c r="B41" s="6"/>
      <c r="C41" s="51">
        <v>4120</v>
      </c>
      <c r="D41" s="41"/>
      <c r="E41" s="41">
        <f>SUM(F41:I41)</f>
        <v>22</v>
      </c>
      <c r="F41" s="41">
        <v>22</v>
      </c>
      <c r="G41" s="41"/>
      <c r="H41" s="41"/>
      <c r="I41" s="41"/>
      <c r="J41" s="41">
        <f>SUM(K41:M41)</f>
        <v>0</v>
      </c>
      <c r="K41" s="43"/>
      <c r="L41" s="43"/>
      <c r="M41" s="43"/>
    </row>
    <row r="42" spans="1:13" ht="12.75">
      <c r="A42" s="14">
        <v>751</v>
      </c>
      <c r="B42" s="14">
        <v>75107</v>
      </c>
      <c r="C42" s="52"/>
      <c r="D42" s="42">
        <v>30610</v>
      </c>
      <c r="E42" s="42">
        <f>SUM(E44:E54)</f>
        <v>30610.000000000004</v>
      </c>
      <c r="F42" s="42">
        <f aca="true" t="shared" si="4" ref="F42:M42">SUM(F44:F58)</f>
        <v>5229.92</v>
      </c>
      <c r="G42" s="42">
        <f>SUM(G44:G54)</f>
        <v>9540.080000000002</v>
      </c>
      <c r="H42" s="42">
        <f t="shared" si="4"/>
        <v>0</v>
      </c>
      <c r="I42" s="42">
        <f t="shared" si="4"/>
        <v>15840</v>
      </c>
      <c r="J42" s="42">
        <f t="shared" si="4"/>
        <v>0</v>
      </c>
      <c r="K42" s="42">
        <f t="shared" si="4"/>
        <v>0</v>
      </c>
      <c r="L42" s="42">
        <f t="shared" si="4"/>
        <v>0</v>
      </c>
      <c r="M42" s="42">
        <f t="shared" si="4"/>
        <v>0</v>
      </c>
    </row>
    <row r="43" spans="1:13" ht="12.75">
      <c r="A43" s="6"/>
      <c r="B43" s="6"/>
      <c r="C43" s="52">
        <v>2010</v>
      </c>
      <c r="D43" s="42">
        <v>30610</v>
      </c>
      <c r="E43" s="41"/>
      <c r="F43" s="41"/>
      <c r="G43" s="41"/>
      <c r="H43" s="41"/>
      <c r="I43" s="41"/>
      <c r="J43" s="41"/>
      <c r="K43" s="43"/>
      <c r="L43" s="43"/>
      <c r="M43" s="43"/>
    </row>
    <row r="44" spans="1:13" ht="12.75">
      <c r="A44" s="6"/>
      <c r="B44" s="6"/>
      <c r="C44" s="51">
        <v>3030</v>
      </c>
      <c r="D44" s="41"/>
      <c r="E44" s="41">
        <v>15840</v>
      </c>
      <c r="F44" s="41"/>
      <c r="G44" s="41"/>
      <c r="H44" s="41"/>
      <c r="I44" s="41">
        <v>15840</v>
      </c>
      <c r="J44" s="41"/>
      <c r="K44" s="43"/>
      <c r="L44" s="43"/>
      <c r="M44" s="43"/>
    </row>
    <row r="45" spans="1:13" ht="12.75">
      <c r="A45" s="6"/>
      <c r="B45" s="6"/>
      <c r="C45" s="51">
        <v>4110</v>
      </c>
      <c r="D45" s="41"/>
      <c r="E45" s="41">
        <v>653.83</v>
      </c>
      <c r="F45" s="41">
        <v>653.83</v>
      </c>
      <c r="G45" s="41"/>
      <c r="H45" s="41"/>
      <c r="I45" s="41"/>
      <c r="J45" s="41"/>
      <c r="K45" s="43"/>
      <c r="L45" s="43"/>
      <c r="M45" s="43"/>
    </row>
    <row r="46" spans="1:13" ht="12.75">
      <c r="A46" s="6"/>
      <c r="B46" s="6"/>
      <c r="C46" s="51">
        <v>4120</v>
      </c>
      <c r="D46" s="41"/>
      <c r="E46" s="41">
        <v>106.09</v>
      </c>
      <c r="F46" s="41">
        <v>106.09</v>
      </c>
      <c r="G46" s="41"/>
      <c r="H46" s="41"/>
      <c r="I46" s="41"/>
      <c r="J46" s="41"/>
      <c r="K46" s="43"/>
      <c r="L46" s="43"/>
      <c r="M46" s="43"/>
    </row>
    <row r="47" spans="1:13" ht="12.75">
      <c r="A47" s="6"/>
      <c r="B47" s="6"/>
      <c r="C47" s="51">
        <v>4170</v>
      </c>
      <c r="D47" s="41"/>
      <c r="E47" s="41">
        <v>4470</v>
      </c>
      <c r="F47" s="41">
        <v>4470</v>
      </c>
      <c r="G47" s="41"/>
      <c r="H47" s="41"/>
      <c r="I47" s="41"/>
      <c r="J47" s="41"/>
      <c r="K47" s="43"/>
      <c r="L47" s="43"/>
      <c r="M47" s="43"/>
    </row>
    <row r="48" spans="1:13" ht="12.75">
      <c r="A48" s="6"/>
      <c r="B48" s="6"/>
      <c r="C48" s="51">
        <v>4210</v>
      </c>
      <c r="D48" s="41"/>
      <c r="E48" s="41">
        <v>6467.18</v>
      </c>
      <c r="F48" s="41"/>
      <c r="G48" s="41">
        <v>6467.18</v>
      </c>
      <c r="H48" s="41"/>
      <c r="I48" s="41"/>
      <c r="J48" s="41"/>
      <c r="K48" s="43"/>
      <c r="L48" s="43"/>
      <c r="M48" s="43"/>
    </row>
    <row r="49" spans="1:13" ht="12.75">
      <c r="A49" s="6"/>
      <c r="B49" s="6"/>
      <c r="C49" s="51">
        <v>4260</v>
      </c>
      <c r="D49" s="41"/>
      <c r="E49" s="41">
        <v>400</v>
      </c>
      <c r="F49" s="41"/>
      <c r="G49" s="41">
        <v>400</v>
      </c>
      <c r="H49" s="41"/>
      <c r="I49" s="41"/>
      <c r="J49" s="41"/>
      <c r="K49" s="43"/>
      <c r="L49" s="43"/>
      <c r="M49" s="43"/>
    </row>
    <row r="50" spans="1:13" ht="12.75">
      <c r="A50" s="6"/>
      <c r="B50" s="6"/>
      <c r="C50" s="51">
        <v>4300</v>
      </c>
      <c r="D50" s="41"/>
      <c r="E50" s="41">
        <v>1386.84</v>
      </c>
      <c r="F50" s="41"/>
      <c r="G50" s="41">
        <v>1386.84</v>
      </c>
      <c r="H50" s="41"/>
      <c r="I50" s="41"/>
      <c r="J50" s="41"/>
      <c r="K50" s="43"/>
      <c r="L50" s="43"/>
      <c r="M50" s="43"/>
    </row>
    <row r="51" spans="1:13" ht="12.75">
      <c r="A51" s="6"/>
      <c r="B51" s="6"/>
      <c r="C51" s="51">
        <v>4360</v>
      </c>
      <c r="D51" s="41"/>
      <c r="E51" s="41">
        <v>35.37</v>
      </c>
      <c r="F51" s="41"/>
      <c r="G51" s="41">
        <v>35.37</v>
      </c>
      <c r="H51" s="41"/>
      <c r="I51" s="41"/>
      <c r="J51" s="41"/>
      <c r="K51" s="43"/>
      <c r="L51" s="43"/>
      <c r="M51" s="43"/>
    </row>
    <row r="52" spans="1:13" ht="12.75">
      <c r="A52" s="6"/>
      <c r="B52" s="6"/>
      <c r="C52" s="51">
        <v>4370</v>
      </c>
      <c r="D52" s="41"/>
      <c r="E52" s="41">
        <v>339.36</v>
      </c>
      <c r="F52" s="41"/>
      <c r="G52" s="41">
        <v>339.36</v>
      </c>
      <c r="H52" s="41"/>
      <c r="I52" s="41"/>
      <c r="J52" s="41"/>
      <c r="K52" s="43"/>
      <c r="L52" s="43"/>
      <c r="M52" s="43"/>
    </row>
    <row r="53" spans="1:13" ht="12.75">
      <c r="A53" s="6"/>
      <c r="B53" s="6"/>
      <c r="C53" s="51">
        <v>4410</v>
      </c>
      <c r="D53" s="41"/>
      <c r="E53" s="41">
        <v>660</v>
      </c>
      <c r="F53" s="41"/>
      <c r="G53" s="41">
        <v>660</v>
      </c>
      <c r="H53" s="41"/>
      <c r="I53" s="41"/>
      <c r="J53" s="41"/>
      <c r="K53" s="43"/>
      <c r="L53" s="43"/>
      <c r="M53" s="43"/>
    </row>
    <row r="54" spans="1:13" ht="12.75">
      <c r="A54" s="6"/>
      <c r="B54" s="6"/>
      <c r="C54" s="51">
        <v>4740</v>
      </c>
      <c r="D54" s="41"/>
      <c r="E54" s="41">
        <v>251.33</v>
      </c>
      <c r="F54" s="41"/>
      <c r="G54" s="41">
        <v>251.33</v>
      </c>
      <c r="H54" s="41"/>
      <c r="I54" s="41"/>
      <c r="J54" s="41"/>
      <c r="K54" s="43"/>
      <c r="L54" s="43"/>
      <c r="M54" s="43"/>
    </row>
    <row r="55" spans="1:13" ht="12.75">
      <c r="A55" s="14">
        <v>754</v>
      </c>
      <c r="B55" s="14">
        <v>75478</v>
      </c>
      <c r="C55" s="52"/>
      <c r="D55" s="42">
        <v>9000</v>
      </c>
      <c r="E55" s="42">
        <f>E57</f>
        <v>9000</v>
      </c>
      <c r="F55" s="42">
        <f aca="true" t="shared" si="5" ref="F55:M55">F57</f>
        <v>0</v>
      </c>
      <c r="G55" s="42">
        <f t="shared" si="5"/>
        <v>9000</v>
      </c>
      <c r="H55" s="42">
        <f t="shared" si="5"/>
        <v>0</v>
      </c>
      <c r="I55" s="42">
        <f t="shared" si="5"/>
        <v>0</v>
      </c>
      <c r="J55" s="42">
        <f t="shared" si="5"/>
        <v>0</v>
      </c>
      <c r="K55" s="42">
        <f t="shared" si="5"/>
        <v>0</v>
      </c>
      <c r="L55" s="42">
        <f t="shared" si="5"/>
        <v>0</v>
      </c>
      <c r="M55" s="42">
        <f t="shared" si="5"/>
        <v>0</v>
      </c>
    </row>
    <row r="56" spans="1:13" ht="12.75">
      <c r="A56" s="14"/>
      <c r="B56" s="14"/>
      <c r="C56" s="52">
        <v>2010</v>
      </c>
      <c r="D56" s="42">
        <v>9000</v>
      </c>
      <c r="E56" s="42"/>
      <c r="F56" s="42"/>
      <c r="G56" s="42"/>
      <c r="H56" s="42"/>
      <c r="I56" s="42"/>
      <c r="J56" s="42"/>
      <c r="K56" s="113"/>
      <c r="L56" s="113"/>
      <c r="M56" s="113"/>
    </row>
    <row r="57" spans="1:13" ht="12.75">
      <c r="A57" s="6"/>
      <c r="B57" s="6"/>
      <c r="C57" s="51">
        <v>4300</v>
      </c>
      <c r="D57" s="41"/>
      <c r="E57" s="41">
        <v>9000</v>
      </c>
      <c r="F57" s="41"/>
      <c r="G57" s="41">
        <v>9000</v>
      </c>
      <c r="H57" s="41"/>
      <c r="I57" s="41"/>
      <c r="J57" s="41"/>
      <c r="K57" s="43"/>
      <c r="L57" s="43"/>
      <c r="M57" s="43"/>
    </row>
    <row r="58" spans="1:13" ht="12.75">
      <c r="A58" s="6"/>
      <c r="B58" s="6"/>
      <c r="C58" s="51"/>
      <c r="D58" s="41"/>
      <c r="E58" s="41"/>
      <c r="F58" s="41"/>
      <c r="G58" s="41"/>
      <c r="H58" s="41"/>
      <c r="I58" s="41"/>
      <c r="J58" s="41"/>
      <c r="K58" s="43"/>
      <c r="L58" s="43"/>
      <c r="M58" s="43"/>
    </row>
    <row r="59" spans="1:13" ht="12.75">
      <c r="A59" s="14">
        <v>852</v>
      </c>
      <c r="B59" s="14">
        <v>85212</v>
      </c>
      <c r="C59" s="52"/>
      <c r="D59" s="42">
        <v>2384382</v>
      </c>
      <c r="E59" s="42">
        <f aca="true" t="shared" si="6" ref="E59:M59">SUM(E61:E77)</f>
        <v>2384382</v>
      </c>
      <c r="F59" s="42">
        <f t="shared" si="6"/>
        <v>42386</v>
      </c>
      <c r="G59" s="42">
        <f t="shared" si="6"/>
        <v>26262</v>
      </c>
      <c r="H59" s="42">
        <f t="shared" si="6"/>
        <v>0</v>
      </c>
      <c r="I59" s="42">
        <f t="shared" si="6"/>
        <v>2315734</v>
      </c>
      <c r="J59" s="42">
        <f t="shared" si="6"/>
        <v>0</v>
      </c>
      <c r="K59" s="42">
        <f t="shared" si="6"/>
        <v>0</v>
      </c>
      <c r="L59" s="42">
        <f t="shared" si="6"/>
        <v>0</v>
      </c>
      <c r="M59" s="42">
        <f t="shared" si="6"/>
        <v>0</v>
      </c>
    </row>
    <row r="60" spans="1:13" ht="12.75">
      <c r="A60" s="14"/>
      <c r="B60" s="14"/>
      <c r="C60" s="52">
        <v>2010</v>
      </c>
      <c r="D60" s="42">
        <v>2384382</v>
      </c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2.75">
      <c r="A61" s="6"/>
      <c r="B61" s="6"/>
      <c r="C61" s="51">
        <v>3110</v>
      </c>
      <c r="D61" s="41"/>
      <c r="E61" s="41">
        <f aca="true" t="shared" si="7" ref="E61:E77">SUM(F61:I61)</f>
        <v>2314934</v>
      </c>
      <c r="F61" s="41"/>
      <c r="G61" s="41"/>
      <c r="H61" s="41"/>
      <c r="I61" s="41">
        <v>2314934</v>
      </c>
      <c r="J61" s="41">
        <f aca="true" t="shared" si="8" ref="J61:J77">SUM(K61:M61)</f>
        <v>0</v>
      </c>
      <c r="K61" s="43"/>
      <c r="L61" s="43"/>
      <c r="M61" s="43"/>
    </row>
    <row r="62" spans="1:13" ht="12.75">
      <c r="A62" s="6"/>
      <c r="B62" s="6"/>
      <c r="C62" s="51">
        <v>3020</v>
      </c>
      <c r="D62" s="41"/>
      <c r="E62" s="41">
        <f t="shared" si="7"/>
        <v>800</v>
      </c>
      <c r="F62" s="10"/>
      <c r="G62" s="10"/>
      <c r="H62" s="10"/>
      <c r="I62" s="53">
        <v>800</v>
      </c>
      <c r="J62" s="41">
        <f t="shared" si="8"/>
        <v>0</v>
      </c>
      <c r="K62" s="17"/>
      <c r="L62" s="17"/>
      <c r="M62" s="17"/>
    </row>
    <row r="63" spans="1:13" ht="12.75">
      <c r="A63" s="6"/>
      <c r="B63" s="6"/>
      <c r="C63" s="51">
        <v>4010</v>
      </c>
      <c r="D63" s="41"/>
      <c r="E63" s="41">
        <f t="shared" si="7"/>
        <v>28840</v>
      </c>
      <c r="F63" s="6">
        <v>28840</v>
      </c>
      <c r="G63" s="6"/>
      <c r="H63" s="6"/>
      <c r="I63" s="6"/>
      <c r="J63" s="41">
        <f t="shared" si="8"/>
        <v>0</v>
      </c>
      <c r="K63" s="44"/>
      <c r="L63" s="44"/>
      <c r="M63" s="44"/>
    </row>
    <row r="64" spans="1:13" ht="12.75">
      <c r="A64" s="6"/>
      <c r="B64" s="6"/>
      <c r="C64" s="51">
        <v>4040</v>
      </c>
      <c r="D64" s="41"/>
      <c r="E64" s="41">
        <f t="shared" si="7"/>
        <v>2281</v>
      </c>
      <c r="F64" s="6">
        <v>2281</v>
      </c>
      <c r="G64" s="6"/>
      <c r="H64" s="6"/>
      <c r="I64" s="6"/>
      <c r="J64" s="41">
        <f t="shared" si="8"/>
        <v>0</v>
      </c>
      <c r="K64" s="44"/>
      <c r="L64" s="44"/>
      <c r="M64" s="44"/>
    </row>
    <row r="65" spans="1:13" ht="12.75">
      <c r="A65" s="6"/>
      <c r="B65" s="6"/>
      <c r="C65" s="51">
        <v>4110</v>
      </c>
      <c r="D65" s="41"/>
      <c r="E65" s="41">
        <f t="shared" si="7"/>
        <v>5705</v>
      </c>
      <c r="F65" s="6">
        <v>5705</v>
      </c>
      <c r="G65" s="6"/>
      <c r="H65" s="6"/>
      <c r="I65" s="6"/>
      <c r="J65" s="41">
        <f t="shared" si="8"/>
        <v>0</v>
      </c>
      <c r="K65" s="44"/>
      <c r="L65" s="44"/>
      <c r="M65" s="44"/>
    </row>
    <row r="66" spans="1:13" ht="12.75">
      <c r="A66" s="6"/>
      <c r="B66" s="6"/>
      <c r="C66" s="51">
        <v>4120</v>
      </c>
      <c r="D66" s="41"/>
      <c r="E66" s="41">
        <f t="shared" si="7"/>
        <v>880</v>
      </c>
      <c r="F66" s="6">
        <v>880</v>
      </c>
      <c r="G66" s="6"/>
      <c r="H66" s="6"/>
      <c r="I66" s="6"/>
      <c r="J66" s="41">
        <f t="shared" si="8"/>
        <v>0</v>
      </c>
      <c r="K66" s="44"/>
      <c r="L66" s="44"/>
      <c r="M66" s="44"/>
    </row>
    <row r="67" spans="1:13" ht="12.75">
      <c r="A67" s="6"/>
      <c r="B67" s="6"/>
      <c r="C67" s="51">
        <v>4170</v>
      </c>
      <c r="D67" s="41"/>
      <c r="E67" s="41">
        <f t="shared" si="7"/>
        <v>4680</v>
      </c>
      <c r="F67" s="6">
        <v>4680</v>
      </c>
      <c r="G67" s="6"/>
      <c r="H67" s="6"/>
      <c r="I67" s="6"/>
      <c r="J67" s="41">
        <f t="shared" si="8"/>
        <v>0</v>
      </c>
      <c r="K67" s="44"/>
      <c r="L67" s="44"/>
      <c r="M67" s="44"/>
    </row>
    <row r="68" spans="1:13" ht="12.75">
      <c r="A68" s="6"/>
      <c r="B68" s="6"/>
      <c r="C68" s="51">
        <v>4210</v>
      </c>
      <c r="D68" s="41"/>
      <c r="E68" s="41">
        <f t="shared" si="7"/>
        <v>5045</v>
      </c>
      <c r="F68" s="6"/>
      <c r="G68" s="6">
        <v>5045</v>
      </c>
      <c r="H68" s="6"/>
      <c r="I68" s="6"/>
      <c r="J68" s="41">
        <f t="shared" si="8"/>
        <v>0</v>
      </c>
      <c r="K68" s="44"/>
      <c r="L68" s="44"/>
      <c r="M68" s="44"/>
    </row>
    <row r="69" spans="1:13" ht="12.75">
      <c r="A69" s="6"/>
      <c r="B69" s="6"/>
      <c r="C69" s="51">
        <v>4280</v>
      </c>
      <c r="D69" s="41"/>
      <c r="E69" s="41">
        <f t="shared" si="7"/>
        <v>120</v>
      </c>
      <c r="F69" s="6"/>
      <c r="G69" s="6">
        <v>120</v>
      </c>
      <c r="H69" s="6"/>
      <c r="I69" s="6"/>
      <c r="J69" s="41">
        <f t="shared" si="8"/>
        <v>0</v>
      </c>
      <c r="K69" s="44"/>
      <c r="L69" s="44"/>
      <c r="M69" s="44"/>
    </row>
    <row r="70" spans="1:13" ht="12.75">
      <c r="A70" s="6"/>
      <c r="B70" s="6"/>
      <c r="C70" s="51">
        <v>4300</v>
      </c>
      <c r="D70" s="41"/>
      <c r="E70" s="41">
        <f t="shared" si="7"/>
        <v>7400</v>
      </c>
      <c r="F70" s="6"/>
      <c r="G70" s="6">
        <v>7400</v>
      </c>
      <c r="H70" s="6"/>
      <c r="I70" s="6"/>
      <c r="J70" s="41">
        <f t="shared" si="8"/>
        <v>0</v>
      </c>
      <c r="K70" s="44"/>
      <c r="L70" s="44"/>
      <c r="M70" s="44"/>
    </row>
    <row r="71" spans="1:13" ht="12.75">
      <c r="A71" s="6"/>
      <c r="B71" s="6"/>
      <c r="C71" s="51">
        <v>4370</v>
      </c>
      <c r="D71" s="41"/>
      <c r="E71" s="41">
        <f t="shared" si="7"/>
        <v>4000</v>
      </c>
      <c r="F71" s="6"/>
      <c r="G71" s="6">
        <v>4000</v>
      </c>
      <c r="H71" s="6"/>
      <c r="I71" s="6"/>
      <c r="J71" s="41">
        <f t="shared" si="8"/>
        <v>0</v>
      </c>
      <c r="K71" s="44"/>
      <c r="L71" s="44"/>
      <c r="M71" s="44"/>
    </row>
    <row r="72" spans="1:13" ht="12.75">
      <c r="A72" s="6"/>
      <c r="B72" s="6"/>
      <c r="C72" s="51">
        <v>4410</v>
      </c>
      <c r="D72" s="41"/>
      <c r="E72" s="41">
        <f t="shared" si="7"/>
        <v>2000</v>
      </c>
      <c r="F72" s="6"/>
      <c r="G72" s="6">
        <v>2000</v>
      </c>
      <c r="H72" s="6"/>
      <c r="I72" s="6"/>
      <c r="J72" s="41">
        <f t="shared" si="8"/>
        <v>0</v>
      </c>
      <c r="K72" s="44"/>
      <c r="L72" s="44"/>
      <c r="M72" s="44"/>
    </row>
    <row r="73" spans="1:13" ht="12.75">
      <c r="A73" s="6"/>
      <c r="B73" s="6"/>
      <c r="C73" s="51">
        <v>4430</v>
      </c>
      <c r="D73" s="41"/>
      <c r="E73" s="41">
        <f t="shared" si="7"/>
        <v>200</v>
      </c>
      <c r="F73" s="6"/>
      <c r="G73" s="6">
        <v>200</v>
      </c>
      <c r="H73" s="6"/>
      <c r="I73" s="6"/>
      <c r="J73" s="41">
        <f t="shared" si="8"/>
        <v>0</v>
      </c>
      <c r="K73" s="44"/>
      <c r="L73" s="44"/>
      <c r="M73" s="44"/>
    </row>
    <row r="74" spans="1:13" ht="12.75">
      <c r="A74" s="6"/>
      <c r="B74" s="6"/>
      <c r="C74" s="51">
        <v>4440</v>
      </c>
      <c r="D74" s="41"/>
      <c r="E74" s="41">
        <f t="shared" si="7"/>
        <v>1200</v>
      </c>
      <c r="F74" s="6"/>
      <c r="G74" s="6">
        <v>1200</v>
      </c>
      <c r="H74" s="6"/>
      <c r="I74" s="6"/>
      <c r="J74" s="41">
        <f t="shared" si="8"/>
        <v>0</v>
      </c>
      <c r="K74" s="44"/>
      <c r="L74" s="44"/>
      <c r="M74" s="44"/>
    </row>
    <row r="75" spans="1:13" ht="12.75">
      <c r="A75" s="6"/>
      <c r="B75" s="6"/>
      <c r="C75" s="51">
        <v>4700</v>
      </c>
      <c r="D75" s="41"/>
      <c r="E75" s="41">
        <f t="shared" si="7"/>
        <v>1200</v>
      </c>
      <c r="F75" s="6"/>
      <c r="G75" s="6">
        <v>1200</v>
      </c>
      <c r="H75" s="6"/>
      <c r="I75" s="6"/>
      <c r="J75" s="41">
        <f t="shared" si="8"/>
        <v>0</v>
      </c>
      <c r="K75" s="44"/>
      <c r="L75" s="44"/>
      <c r="M75" s="44"/>
    </row>
    <row r="76" spans="1:13" ht="12.75">
      <c r="A76" s="6"/>
      <c r="B76" s="6"/>
      <c r="C76" s="51">
        <v>4740</v>
      </c>
      <c r="D76" s="41"/>
      <c r="E76" s="41">
        <f t="shared" si="7"/>
        <v>2597</v>
      </c>
      <c r="F76" s="6"/>
      <c r="G76" s="6">
        <v>2597</v>
      </c>
      <c r="H76" s="6"/>
      <c r="I76" s="6"/>
      <c r="J76" s="41">
        <f t="shared" si="8"/>
        <v>0</v>
      </c>
      <c r="K76" s="44"/>
      <c r="L76" s="44"/>
      <c r="M76" s="44"/>
    </row>
    <row r="77" spans="1:13" ht="12.75">
      <c r="A77" s="6"/>
      <c r="B77" s="6"/>
      <c r="C77" s="51">
        <v>4750</v>
      </c>
      <c r="D77" s="41"/>
      <c r="E77" s="41">
        <f t="shared" si="7"/>
        <v>2500</v>
      </c>
      <c r="F77" s="6"/>
      <c r="G77" s="6">
        <v>2500</v>
      </c>
      <c r="H77" s="6"/>
      <c r="I77" s="6"/>
      <c r="J77" s="41">
        <f t="shared" si="8"/>
        <v>0</v>
      </c>
      <c r="K77" s="44"/>
      <c r="L77" s="44"/>
      <c r="M77" s="44"/>
    </row>
    <row r="78" spans="1:13" ht="12.75">
      <c r="A78" s="6"/>
      <c r="B78" s="6"/>
      <c r="C78" s="51"/>
      <c r="D78" s="41"/>
      <c r="E78" s="41"/>
      <c r="F78" s="6"/>
      <c r="G78" s="6"/>
      <c r="H78" s="6"/>
      <c r="I78" s="6"/>
      <c r="J78" s="41"/>
      <c r="K78" s="44"/>
      <c r="L78" s="44"/>
      <c r="M78" s="44"/>
    </row>
    <row r="79" spans="1:13" ht="12.75">
      <c r="A79" s="14">
        <v>852</v>
      </c>
      <c r="B79" s="14">
        <v>85213</v>
      </c>
      <c r="C79" s="52"/>
      <c r="D79" s="42">
        <v>4000</v>
      </c>
      <c r="E79" s="42">
        <v>4000</v>
      </c>
      <c r="F79" s="14">
        <v>4000</v>
      </c>
      <c r="G79" s="6"/>
      <c r="H79" s="6"/>
      <c r="I79" s="6"/>
      <c r="J79" s="41"/>
      <c r="K79" s="44"/>
      <c r="L79" s="44"/>
      <c r="M79" s="44"/>
    </row>
    <row r="80" spans="1:13" ht="12.75">
      <c r="A80" s="14"/>
      <c r="B80" s="14"/>
      <c r="C80" s="52">
        <v>2010</v>
      </c>
      <c r="D80" s="41">
        <v>4000</v>
      </c>
      <c r="E80" s="41"/>
      <c r="F80" s="6"/>
      <c r="G80" s="6"/>
      <c r="H80" s="6"/>
      <c r="I80" s="6"/>
      <c r="J80" s="41"/>
      <c r="K80" s="44"/>
      <c r="L80" s="44"/>
      <c r="M80" s="44"/>
    </row>
    <row r="81" spans="1:13" ht="12.75">
      <c r="A81" s="6"/>
      <c r="B81" s="6"/>
      <c r="C81" s="51">
        <v>4130</v>
      </c>
      <c r="D81" s="41"/>
      <c r="E81" s="41">
        <v>4000</v>
      </c>
      <c r="F81" s="6">
        <v>4000</v>
      </c>
      <c r="G81" s="6"/>
      <c r="H81" s="6"/>
      <c r="I81" s="6"/>
      <c r="J81" s="41"/>
      <c r="K81" s="44"/>
      <c r="L81" s="44"/>
      <c r="M81" s="44"/>
    </row>
    <row r="82" spans="1:13" ht="12.75">
      <c r="A82" s="6"/>
      <c r="B82" s="6"/>
      <c r="C82" s="51"/>
      <c r="D82" s="41"/>
      <c r="E82" s="41"/>
      <c r="F82" s="6"/>
      <c r="G82" s="6"/>
      <c r="H82" s="6"/>
      <c r="I82" s="6"/>
      <c r="J82" s="41"/>
      <c r="K82" s="44"/>
      <c r="L82" s="44"/>
      <c r="M82" s="44"/>
    </row>
    <row r="83" spans="1:13" ht="12.75">
      <c r="A83" s="14">
        <v>852</v>
      </c>
      <c r="B83" s="14">
        <v>85228</v>
      </c>
      <c r="C83" s="52"/>
      <c r="D83" s="42">
        <v>66417</v>
      </c>
      <c r="E83" s="42">
        <f aca="true" t="shared" si="9" ref="E83:M83">SUM(E85:E98)</f>
        <v>66417</v>
      </c>
      <c r="F83" s="42">
        <f t="shared" si="9"/>
        <v>46980</v>
      </c>
      <c r="G83" s="42">
        <f t="shared" si="9"/>
        <v>18437</v>
      </c>
      <c r="H83" s="42">
        <f t="shared" si="9"/>
        <v>0</v>
      </c>
      <c r="I83" s="42">
        <f t="shared" si="9"/>
        <v>1000</v>
      </c>
      <c r="J83" s="42">
        <f t="shared" si="9"/>
        <v>0</v>
      </c>
      <c r="K83" s="42">
        <f t="shared" si="9"/>
        <v>0</v>
      </c>
      <c r="L83" s="42">
        <f t="shared" si="9"/>
        <v>0</v>
      </c>
      <c r="M83" s="42">
        <f t="shared" si="9"/>
        <v>0</v>
      </c>
    </row>
    <row r="84" spans="1:13" ht="12.75">
      <c r="A84" s="14"/>
      <c r="B84" s="14"/>
      <c r="C84" s="52">
        <v>2010</v>
      </c>
      <c r="D84" s="42">
        <v>66417</v>
      </c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2.75">
      <c r="A85" s="6"/>
      <c r="B85" s="6"/>
      <c r="C85" s="51">
        <v>3020</v>
      </c>
      <c r="D85" s="41"/>
      <c r="E85" s="41">
        <f aca="true" t="shared" si="10" ref="E85:E98">SUM(F85:I85)</f>
        <v>1000</v>
      </c>
      <c r="F85" s="6"/>
      <c r="G85" s="6"/>
      <c r="H85" s="6"/>
      <c r="I85" s="6">
        <v>1000</v>
      </c>
      <c r="J85" s="41">
        <f aca="true" t="shared" si="11" ref="J85:J98">SUM(K85:M85)</f>
        <v>0</v>
      </c>
      <c r="K85" s="44"/>
      <c r="L85" s="44"/>
      <c r="M85" s="44"/>
    </row>
    <row r="86" spans="1:13" ht="12.75">
      <c r="A86" s="6"/>
      <c r="B86" s="6"/>
      <c r="C86" s="51">
        <v>4010</v>
      </c>
      <c r="D86" s="41"/>
      <c r="E86" s="41">
        <f t="shared" si="10"/>
        <v>30232</v>
      </c>
      <c r="F86" s="6">
        <v>30232</v>
      </c>
      <c r="G86" s="6"/>
      <c r="H86" s="6"/>
      <c r="I86" s="6"/>
      <c r="J86" s="41">
        <f t="shared" si="11"/>
        <v>0</v>
      </c>
      <c r="K86" s="44"/>
      <c r="L86" s="44"/>
      <c r="M86" s="44"/>
    </row>
    <row r="87" spans="1:13" ht="12.75">
      <c r="A87" s="6"/>
      <c r="B87" s="6"/>
      <c r="C87" s="51">
        <v>4040</v>
      </c>
      <c r="D87" s="41"/>
      <c r="E87" s="41">
        <f t="shared" si="10"/>
        <v>2695</v>
      </c>
      <c r="F87" s="6">
        <v>2695</v>
      </c>
      <c r="G87" s="6"/>
      <c r="H87" s="6"/>
      <c r="I87" s="6"/>
      <c r="J87" s="41">
        <f t="shared" si="11"/>
        <v>0</v>
      </c>
      <c r="K87" s="44"/>
      <c r="L87" s="44"/>
      <c r="M87" s="44"/>
    </row>
    <row r="88" spans="1:13" ht="12.75">
      <c r="A88" s="6"/>
      <c r="B88" s="6"/>
      <c r="C88" s="51">
        <v>4110</v>
      </c>
      <c r="D88" s="41"/>
      <c r="E88" s="41">
        <f t="shared" si="10"/>
        <v>5246</v>
      </c>
      <c r="F88" s="6">
        <v>5246</v>
      </c>
      <c r="G88" s="6"/>
      <c r="H88" s="6"/>
      <c r="I88" s="6"/>
      <c r="J88" s="41">
        <f t="shared" si="11"/>
        <v>0</v>
      </c>
      <c r="K88" s="44"/>
      <c r="L88" s="44"/>
      <c r="M88" s="44"/>
    </row>
    <row r="89" spans="1:13" ht="12.75">
      <c r="A89" s="6"/>
      <c r="B89" s="6"/>
      <c r="C89" s="51">
        <v>4120</v>
      </c>
      <c r="D89" s="41"/>
      <c r="E89" s="41">
        <f t="shared" si="10"/>
        <v>807</v>
      </c>
      <c r="F89" s="6">
        <v>807</v>
      </c>
      <c r="G89" s="6"/>
      <c r="H89" s="6"/>
      <c r="I89" s="6"/>
      <c r="J89" s="41">
        <f t="shared" si="11"/>
        <v>0</v>
      </c>
      <c r="K89" s="44"/>
      <c r="L89" s="44"/>
      <c r="M89" s="44"/>
    </row>
    <row r="90" spans="1:13" ht="12.75">
      <c r="A90" s="6"/>
      <c r="B90" s="6"/>
      <c r="C90" s="51">
        <v>4170</v>
      </c>
      <c r="D90" s="41"/>
      <c r="E90" s="41">
        <f t="shared" si="10"/>
        <v>8000</v>
      </c>
      <c r="F90" s="6">
        <v>8000</v>
      </c>
      <c r="G90" s="6"/>
      <c r="H90" s="6"/>
      <c r="I90" s="6"/>
      <c r="J90" s="41">
        <f t="shared" si="11"/>
        <v>0</v>
      </c>
      <c r="K90" s="44"/>
      <c r="L90" s="44"/>
      <c r="M90" s="44"/>
    </row>
    <row r="91" spans="1:13" ht="12.75">
      <c r="A91" s="6"/>
      <c r="B91" s="6"/>
      <c r="C91" s="51">
        <v>4210</v>
      </c>
      <c r="D91" s="41"/>
      <c r="E91" s="41">
        <f t="shared" si="10"/>
        <v>4676</v>
      </c>
      <c r="F91" s="6"/>
      <c r="G91" s="6">
        <v>4676</v>
      </c>
      <c r="H91" s="6"/>
      <c r="I91" s="6"/>
      <c r="J91" s="41">
        <f t="shared" si="11"/>
        <v>0</v>
      </c>
      <c r="K91" s="44"/>
      <c r="L91" s="44"/>
      <c r="M91" s="44"/>
    </row>
    <row r="92" spans="1:13" ht="12.75">
      <c r="A92" s="6"/>
      <c r="B92" s="6"/>
      <c r="C92" s="51">
        <v>4280</v>
      </c>
      <c r="D92" s="41"/>
      <c r="E92" s="41">
        <f t="shared" si="10"/>
        <v>150</v>
      </c>
      <c r="F92" s="6"/>
      <c r="G92" s="6">
        <v>150</v>
      </c>
      <c r="H92" s="6"/>
      <c r="I92" s="6"/>
      <c r="J92" s="41">
        <f t="shared" si="11"/>
        <v>0</v>
      </c>
      <c r="K92" s="44"/>
      <c r="L92" s="44"/>
      <c r="M92" s="44"/>
    </row>
    <row r="93" spans="1:13" ht="12.75">
      <c r="A93" s="6"/>
      <c r="B93" s="6"/>
      <c r="C93" s="51">
        <v>4300</v>
      </c>
      <c r="D93" s="41"/>
      <c r="E93" s="41">
        <f t="shared" si="10"/>
        <v>3411</v>
      </c>
      <c r="F93" s="6"/>
      <c r="G93" s="6">
        <v>3411</v>
      </c>
      <c r="H93" s="6"/>
      <c r="I93" s="6"/>
      <c r="J93" s="41">
        <f t="shared" si="11"/>
        <v>0</v>
      </c>
      <c r="K93" s="44"/>
      <c r="L93" s="44"/>
      <c r="M93" s="44"/>
    </row>
    <row r="94" spans="1:13" ht="12.75">
      <c r="A94" s="6"/>
      <c r="B94" s="6"/>
      <c r="C94" s="51">
        <v>4370</v>
      </c>
      <c r="D94" s="41"/>
      <c r="E94" s="41">
        <f t="shared" si="10"/>
        <v>2000</v>
      </c>
      <c r="F94" s="6"/>
      <c r="G94" s="6">
        <v>2000</v>
      </c>
      <c r="H94" s="6"/>
      <c r="I94" s="6"/>
      <c r="J94" s="41">
        <f t="shared" si="11"/>
        <v>0</v>
      </c>
      <c r="K94" s="44"/>
      <c r="L94" s="44"/>
      <c r="M94" s="44"/>
    </row>
    <row r="95" spans="1:13" ht="12.75">
      <c r="A95" s="6"/>
      <c r="B95" s="6"/>
      <c r="C95" s="51">
        <v>4410</v>
      </c>
      <c r="D95" s="41"/>
      <c r="E95" s="41">
        <f t="shared" si="10"/>
        <v>4000</v>
      </c>
      <c r="F95" s="6"/>
      <c r="G95" s="6">
        <v>4000</v>
      </c>
      <c r="H95" s="6"/>
      <c r="I95" s="6"/>
      <c r="J95" s="41">
        <f t="shared" si="11"/>
        <v>0</v>
      </c>
      <c r="K95" s="44"/>
      <c r="L95" s="44"/>
      <c r="M95" s="44"/>
    </row>
    <row r="96" spans="1:13" ht="12.75">
      <c r="A96" s="6"/>
      <c r="B96" s="6"/>
      <c r="C96" s="51">
        <v>4440</v>
      </c>
      <c r="D96" s="41"/>
      <c r="E96" s="41">
        <f t="shared" si="10"/>
        <v>1200</v>
      </c>
      <c r="F96" s="6"/>
      <c r="G96" s="6">
        <v>1200</v>
      </c>
      <c r="H96" s="6"/>
      <c r="I96" s="6"/>
      <c r="J96" s="41">
        <f t="shared" si="11"/>
        <v>0</v>
      </c>
      <c r="K96" s="44"/>
      <c r="L96" s="44"/>
      <c r="M96" s="44"/>
    </row>
    <row r="97" spans="1:13" ht="12.75">
      <c r="A97" s="6"/>
      <c r="B97" s="6"/>
      <c r="C97" s="51">
        <v>4700</v>
      </c>
      <c r="D97" s="41"/>
      <c r="E97" s="41">
        <f t="shared" si="10"/>
        <v>2000</v>
      </c>
      <c r="F97" s="6"/>
      <c r="G97" s="6">
        <v>2000</v>
      </c>
      <c r="H97" s="6"/>
      <c r="I97" s="6"/>
      <c r="J97" s="41">
        <f t="shared" si="11"/>
        <v>0</v>
      </c>
      <c r="K97" s="44"/>
      <c r="L97" s="44"/>
      <c r="M97" s="44"/>
    </row>
    <row r="98" spans="1:13" ht="12.75">
      <c r="A98" s="6"/>
      <c r="B98" s="6"/>
      <c r="C98" s="51">
        <v>4740</v>
      </c>
      <c r="D98" s="41"/>
      <c r="E98" s="41">
        <f t="shared" si="10"/>
        <v>1000</v>
      </c>
      <c r="F98" s="6"/>
      <c r="G98" s="6">
        <v>1000</v>
      </c>
      <c r="H98" s="6"/>
      <c r="I98" s="6"/>
      <c r="J98" s="41">
        <f t="shared" si="11"/>
        <v>0</v>
      </c>
      <c r="K98" s="44"/>
      <c r="L98" s="44"/>
      <c r="M98" s="44"/>
    </row>
    <row r="99" spans="1:13" ht="12.75">
      <c r="A99" s="14">
        <v>852</v>
      </c>
      <c r="B99" s="14">
        <v>85278</v>
      </c>
      <c r="C99" s="52"/>
      <c r="D99" s="42">
        <v>52900</v>
      </c>
      <c r="E99" s="42">
        <f>SUM(E101:E101)</f>
        <v>52900</v>
      </c>
      <c r="F99" s="42">
        <f>SUM(F101:F101)</f>
        <v>0</v>
      </c>
      <c r="G99" s="42">
        <f>SUM(G101:G101)</f>
        <v>0</v>
      </c>
      <c r="H99" s="42">
        <f>SUM(H101:H101)</f>
        <v>0</v>
      </c>
      <c r="I99" s="42">
        <f>SUM(I101:I101)</f>
        <v>52900</v>
      </c>
      <c r="J99" s="42">
        <f>SUM(J101:J103)</f>
        <v>0</v>
      </c>
      <c r="K99" s="42">
        <f>SUM(K101:K103)</f>
        <v>0</v>
      </c>
      <c r="L99" s="42">
        <f>SUM(L101:L103)</f>
        <v>0</v>
      </c>
      <c r="M99" s="42">
        <f>SUM(M101:M103)</f>
        <v>0</v>
      </c>
    </row>
    <row r="100" spans="1:13" ht="12.75">
      <c r="A100" s="6"/>
      <c r="B100" s="6"/>
      <c r="C100" s="52">
        <v>2010</v>
      </c>
      <c r="D100" s="42">
        <v>52900</v>
      </c>
      <c r="E100" s="41">
        <v>0</v>
      </c>
      <c r="F100" s="6"/>
      <c r="G100" s="6"/>
      <c r="H100" s="6"/>
      <c r="I100" s="6"/>
      <c r="J100" s="41"/>
      <c r="K100" s="44"/>
      <c r="L100" s="44"/>
      <c r="M100" s="44"/>
    </row>
    <row r="101" spans="1:13" ht="12.75">
      <c r="A101" s="6"/>
      <c r="B101" s="6"/>
      <c r="C101" s="51">
        <v>3110</v>
      </c>
      <c r="D101" s="41"/>
      <c r="E101" s="41">
        <v>52900</v>
      </c>
      <c r="F101" s="6"/>
      <c r="G101" s="6"/>
      <c r="H101" s="6"/>
      <c r="I101" s="6">
        <v>52900</v>
      </c>
      <c r="J101" s="41"/>
      <c r="K101" s="44"/>
      <c r="L101" s="44"/>
      <c r="M101" s="44"/>
    </row>
    <row r="102" spans="1:13" ht="12.75">
      <c r="A102" s="14">
        <v>852</v>
      </c>
      <c r="B102" s="14">
        <v>85295</v>
      </c>
      <c r="C102" s="52"/>
      <c r="D102" s="42">
        <v>6500</v>
      </c>
      <c r="E102" s="42">
        <f>SUM(E104:E104)</f>
        <v>6500</v>
      </c>
      <c r="F102" s="42">
        <f>SUM(F104:F104)</f>
        <v>0</v>
      </c>
      <c r="G102" s="42">
        <f>SUM(G104:G104)</f>
        <v>0</v>
      </c>
      <c r="H102" s="42">
        <f aca="true" t="shared" si="12" ref="H102:M102">SUM(H104:H104)</f>
        <v>0</v>
      </c>
      <c r="I102" s="42">
        <f t="shared" si="12"/>
        <v>6500</v>
      </c>
      <c r="J102" s="42">
        <f t="shared" si="12"/>
        <v>0</v>
      </c>
      <c r="K102" s="42">
        <f t="shared" si="12"/>
        <v>0</v>
      </c>
      <c r="L102" s="42">
        <f t="shared" si="12"/>
        <v>0</v>
      </c>
      <c r="M102" s="42">
        <f t="shared" si="12"/>
        <v>0</v>
      </c>
    </row>
    <row r="103" spans="1:13" ht="12.75">
      <c r="A103" s="6"/>
      <c r="B103" s="6"/>
      <c r="C103" s="52">
        <v>2010</v>
      </c>
      <c r="D103" s="42">
        <v>6500</v>
      </c>
      <c r="E103" s="41"/>
      <c r="F103" s="6"/>
      <c r="G103" s="6"/>
      <c r="H103" s="6"/>
      <c r="I103" s="6"/>
      <c r="J103" s="41"/>
      <c r="K103" s="44"/>
      <c r="L103" s="44"/>
      <c r="M103" s="44"/>
    </row>
    <row r="104" spans="1:13" ht="12.75">
      <c r="A104" s="6"/>
      <c r="B104" s="6"/>
      <c r="C104" s="51">
        <v>3110</v>
      </c>
      <c r="D104" s="41"/>
      <c r="E104" s="41">
        <v>6500</v>
      </c>
      <c r="F104" s="6"/>
      <c r="G104" s="6"/>
      <c r="H104" s="6"/>
      <c r="I104" s="6">
        <v>6500</v>
      </c>
      <c r="J104" s="41"/>
      <c r="K104" s="44"/>
      <c r="L104" s="44"/>
      <c r="M104" s="44"/>
    </row>
    <row r="105" spans="1:13" ht="12.75">
      <c r="A105" s="6"/>
      <c r="B105" s="6"/>
      <c r="C105" s="51"/>
      <c r="D105" s="41"/>
      <c r="E105" s="41"/>
      <c r="F105" s="6"/>
      <c r="G105" s="6"/>
      <c r="H105" s="6"/>
      <c r="I105" s="6"/>
      <c r="J105" s="41"/>
      <c r="K105" s="44"/>
      <c r="L105" s="44"/>
      <c r="M105" s="44"/>
    </row>
    <row r="106" spans="1:13" ht="15">
      <c r="A106" s="49"/>
      <c r="B106" s="50" t="s">
        <v>87</v>
      </c>
      <c r="C106" s="50"/>
      <c r="D106" s="42">
        <f>D11+D22+D27+D37+D42+D55+D59+D79+D83+D99+D102</f>
        <v>2834623</v>
      </c>
      <c r="E106" s="42">
        <f>E11+E22+E27+E37+E42+E55+E59+E79+E83+E99+E102</f>
        <v>2834623</v>
      </c>
      <c r="F106" s="42">
        <f>F11+F22+F27+F37+F42+F55+F59+F79+F83+F99+F102</f>
        <v>167781.66999999998</v>
      </c>
      <c r="G106" s="42">
        <f>G11+G22+G27+G37+G42+G55+G59+G79+G83+G99+G102</f>
        <v>256867.33000000002</v>
      </c>
      <c r="H106" s="42">
        <f aca="true" t="shared" si="13" ref="H106:M106">H11+H22+H27+H37+H42+H55+H59+H83+H79+H99+H102</f>
        <v>0</v>
      </c>
      <c r="I106" s="42">
        <f t="shared" si="13"/>
        <v>2409974</v>
      </c>
      <c r="J106" s="42">
        <f t="shared" si="13"/>
        <v>0</v>
      </c>
      <c r="K106" s="42">
        <f t="shared" si="13"/>
        <v>0</v>
      </c>
      <c r="L106" s="42">
        <f t="shared" si="13"/>
        <v>0</v>
      </c>
      <c r="M106" s="42">
        <f t="shared" si="13"/>
        <v>0</v>
      </c>
    </row>
  </sheetData>
  <sheetProtection/>
  <mergeCells count="16">
    <mergeCell ref="L6:L7"/>
    <mergeCell ref="M6:M7"/>
    <mergeCell ref="F6:G6"/>
    <mergeCell ref="H6:H7"/>
    <mergeCell ref="I6:I7"/>
    <mergeCell ref="K6:K7"/>
    <mergeCell ref="A1:M1"/>
    <mergeCell ref="A4:A7"/>
    <mergeCell ref="B4:B7"/>
    <mergeCell ref="C4:C7"/>
    <mergeCell ref="D4:D7"/>
    <mergeCell ref="E4:M4"/>
    <mergeCell ref="E5:E7"/>
    <mergeCell ref="F5:I5"/>
    <mergeCell ref="J5:J7"/>
    <mergeCell ref="K5:M5"/>
  </mergeCells>
  <printOptions/>
  <pageMargins left="0.12" right="0.5" top="0.4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kasia</cp:lastModifiedBy>
  <cp:lastPrinted>2010-08-26T08:10:23Z</cp:lastPrinted>
  <dcterms:created xsi:type="dcterms:W3CDTF">1998-12-09T13:02:10Z</dcterms:created>
  <dcterms:modified xsi:type="dcterms:W3CDTF">2010-08-26T08:11:08Z</dcterms:modified>
  <cp:category/>
  <cp:version/>
  <cp:contentType/>
  <cp:contentStatus/>
</cp:coreProperties>
</file>